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orms\August_2019_Request_Forms\"/>
    </mc:Choice>
  </mc:AlternateContent>
  <bookViews>
    <workbookView xWindow="0" yWindow="0" windowWidth="19185" windowHeight="1185"/>
  </bookViews>
  <sheets>
    <sheet name="external req form" sheetId="1" r:id="rId1"/>
    <sheet name="Sample_Barcode_Map" sheetId="3" r:id="rId2"/>
    <sheet name="CSV_384_PB_BC_Only" sheetId="4" r:id="rId3"/>
    <sheet name="FormValues" sheetId="2" r:id="rId4"/>
    <sheet name="Globus_setup_instructions" sheetId="5" r:id="rId5"/>
  </sheets>
  <calcPr calcId="162913"/>
</workbook>
</file>

<file path=xl/calcChain.xml><?xml version="1.0" encoding="utf-8"?>
<calcChain xmlns="http://schemas.openxmlformats.org/spreadsheetml/2006/main">
  <c r="L34" i="1" l="1"/>
  <c r="M54" i="1"/>
  <c r="L54" i="1"/>
  <c r="K54" i="1"/>
  <c r="J54" i="1"/>
  <c r="H54" i="1"/>
  <c r="G46" i="1" l="1"/>
  <c r="L29" i="1"/>
  <c r="L39" i="1" l="1"/>
  <c r="L35" i="1"/>
  <c r="L36" i="1"/>
  <c r="L31" i="1"/>
  <c r="L33" i="1"/>
  <c r="L30" i="1"/>
  <c r="L28" i="1"/>
  <c r="L27" i="1"/>
  <c r="L26" i="1"/>
  <c r="K32" i="1"/>
  <c r="M32" i="1"/>
  <c r="N32" i="1" s="1"/>
  <c r="M34" i="1"/>
  <c r="M35" i="1"/>
  <c r="M36" i="1"/>
  <c r="M37" i="1"/>
  <c r="N37" i="1" s="1"/>
  <c r="M38" i="1"/>
  <c r="N38" i="1" s="1"/>
  <c r="M39" i="1"/>
  <c r="M40" i="1"/>
  <c r="N40" i="1" s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N39" i="1" l="1"/>
  <c r="N35" i="1"/>
  <c r="N36" i="1"/>
  <c r="N34" i="1"/>
  <c r="M27" i="1"/>
  <c r="M28" i="1"/>
  <c r="M29" i="1"/>
  <c r="M30" i="1"/>
  <c r="M31" i="1"/>
  <c r="M33" i="1"/>
  <c r="M26" i="1"/>
  <c r="B32" i="1"/>
  <c r="N28" i="1" l="1"/>
  <c r="N29" i="1"/>
  <c r="N30" i="1"/>
  <c r="N31" i="1"/>
  <c r="N33" i="1"/>
  <c r="N27" i="1"/>
  <c r="N26" i="1"/>
  <c r="A1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" i="4"/>
  <c r="B2" i="4"/>
  <c r="B4" i="4"/>
  <c r="B5" i="4"/>
  <c r="B6" i="4"/>
  <c r="B7" i="4"/>
  <c r="B8" i="4"/>
  <c r="B9" i="4"/>
  <c r="B10" i="4"/>
  <c r="N41" i="1" l="1"/>
  <c r="B3" i="4"/>
</calcChain>
</file>

<file path=xl/sharedStrings.xml><?xml version="1.0" encoding="utf-8"?>
<sst xmlns="http://schemas.openxmlformats.org/spreadsheetml/2006/main" count="547" uniqueCount="519">
  <si>
    <t>University of Washington</t>
  </si>
  <si>
    <t>PacBio Sequencing Services</t>
  </si>
  <si>
    <t xml:space="preserve">Department of Genome Sciences </t>
  </si>
  <si>
    <t>3720 15th Ave NE, S413A</t>
  </si>
  <si>
    <t>Foege Building, Box 355065</t>
  </si>
  <si>
    <t xml:space="preserve">Seattle, WA   98195 </t>
  </si>
  <si>
    <t>Requester Information:</t>
  </si>
  <si>
    <t>Bill To:</t>
  </si>
  <si>
    <t>*Company:</t>
  </si>
  <si>
    <t>Internal Use Only</t>
  </si>
  <si>
    <t>*City, State ZIP:</t>
  </si>
  <si>
    <t>*Phone:</t>
  </si>
  <si>
    <t>*Contact Name:</t>
  </si>
  <si>
    <t>*Email:</t>
  </si>
  <si>
    <t>Customer PO #:</t>
  </si>
  <si>
    <t>*Affiliation:</t>
  </si>
  <si>
    <t>*Sample name</t>
  </si>
  <si>
    <t>Qty</t>
  </si>
  <si>
    <t>Rate</t>
  </si>
  <si>
    <t>Cost</t>
  </si>
  <si>
    <t>*Sequencing Required:</t>
  </si>
  <si>
    <t>Sequencing Technologies</t>
  </si>
  <si>
    <t>Select from dropdown menu</t>
  </si>
  <si>
    <t>DNA Samples</t>
  </si>
  <si>
    <t>*Sample type submitted</t>
  </si>
  <si>
    <t>Prepared Libraries</t>
  </si>
  <si>
    <t>Sample Type drop down menu</t>
  </si>
  <si>
    <t xml:space="preserve">Library Type </t>
  </si>
  <si>
    <t xml:space="preserve">*Desired Library Prep Services </t>
  </si>
  <si>
    <t>*Number of Samples Submitted</t>
  </si>
  <si>
    <t>*Library Type</t>
  </si>
  <si>
    <t>Applicable Sample Types</t>
  </si>
  <si>
    <t>Post Library Prep Services</t>
  </si>
  <si>
    <t>*Are your samples already barcoded?</t>
  </si>
  <si>
    <t>Yes</t>
  </si>
  <si>
    <t>No</t>
  </si>
  <si>
    <t>*Barcode Type</t>
  </si>
  <si>
    <t>Symmetric</t>
  </si>
  <si>
    <t>Asymmetric</t>
  </si>
  <si>
    <t>Custom</t>
  </si>
  <si>
    <t>bc1001--bc1001</t>
  </si>
  <si>
    <t>bc1002--bc1002</t>
  </si>
  <si>
    <t>bc1003--bc1003</t>
  </si>
  <si>
    <t>bc1004--bc1004</t>
  </si>
  <si>
    <t>bc1005--bc1005</t>
  </si>
  <si>
    <t>bc1006--bc1006</t>
  </si>
  <si>
    <t>bc1007--bc1007</t>
  </si>
  <si>
    <t>bc1008--bc1008</t>
  </si>
  <si>
    <t>bc1009--bc1009</t>
  </si>
  <si>
    <t>bc1010--bc1010</t>
  </si>
  <si>
    <t>bc1011--bc1011</t>
  </si>
  <si>
    <t>bc1012--bc1012</t>
  </si>
  <si>
    <t>bc1013--bc1013</t>
  </si>
  <si>
    <t>bc1014--bc1014</t>
  </si>
  <si>
    <t>bc1015--bc1015</t>
  </si>
  <si>
    <t>bc1016--bc1016</t>
  </si>
  <si>
    <t>bc1017--bc1017</t>
  </si>
  <si>
    <t>bc1018--bc1018</t>
  </si>
  <si>
    <t>bc1019--bc1019</t>
  </si>
  <si>
    <t>bc1020--bc1020</t>
  </si>
  <si>
    <t>bc1021--bc1021</t>
  </si>
  <si>
    <t>bc1022--bc1022</t>
  </si>
  <si>
    <t>bc1023--bc1023</t>
  </si>
  <si>
    <t>bc1024--bc1024</t>
  </si>
  <si>
    <t>bc1025--bc1025</t>
  </si>
  <si>
    <t>bc1026--bc1026</t>
  </si>
  <si>
    <t>bc1027--bc1027</t>
  </si>
  <si>
    <t>bc1028--bc1028</t>
  </si>
  <si>
    <t>bc1029--bc1029</t>
  </si>
  <si>
    <t>bc1030--bc1030</t>
  </si>
  <si>
    <t>bc1031--bc1031</t>
  </si>
  <si>
    <t>bc1032--bc1032</t>
  </si>
  <si>
    <t>bc1033--bc1033</t>
  </si>
  <si>
    <t>bc1034--bc1034</t>
  </si>
  <si>
    <t>bc1035--bc1035</t>
  </si>
  <si>
    <t>bc1036--bc1036</t>
  </si>
  <si>
    <t>bc1037--bc1037</t>
  </si>
  <si>
    <t>bc1038--bc1038</t>
  </si>
  <si>
    <t>bc1039--bc1039</t>
  </si>
  <si>
    <t>bc1040--bc1040</t>
  </si>
  <si>
    <t>bc1041--bc1041</t>
  </si>
  <si>
    <t>bc1042--bc1042</t>
  </si>
  <si>
    <t>bc1043--bc1043</t>
  </si>
  <si>
    <t>bc1044--bc1044</t>
  </si>
  <si>
    <t>bc1045--bc1045</t>
  </si>
  <si>
    <t>bc1046--bc1046</t>
  </si>
  <si>
    <t>bc1047--bc1047</t>
  </si>
  <si>
    <t>bc1048--bc1048</t>
  </si>
  <si>
    <t>bc1049--bc1049</t>
  </si>
  <si>
    <t>bc1050--bc1050</t>
  </si>
  <si>
    <t>bc1051--bc1051</t>
  </si>
  <si>
    <t>bc1052--bc1052</t>
  </si>
  <si>
    <t>bc1053--bc1053</t>
  </si>
  <si>
    <t>bc1054--bc1054</t>
  </si>
  <si>
    <t>bc1055--bc1055</t>
  </si>
  <si>
    <t>bc1056--bc1056</t>
  </si>
  <si>
    <t>bc1057--bc1057</t>
  </si>
  <si>
    <t>bc1058--bc1058</t>
  </si>
  <si>
    <t>bc1059--bc1059</t>
  </si>
  <si>
    <t>bc1060--bc1060</t>
  </si>
  <si>
    <t>bc1061--bc1061</t>
  </si>
  <si>
    <t>bc1062--bc1062</t>
  </si>
  <si>
    <t>bc1063--bc1063</t>
  </si>
  <si>
    <t>bc1064--bc1064</t>
  </si>
  <si>
    <t>bc1065--bc1065</t>
  </si>
  <si>
    <t>bc1066--bc1066</t>
  </si>
  <si>
    <t>bc1067--bc1067</t>
  </si>
  <si>
    <t>bc1068--bc1068</t>
  </si>
  <si>
    <t>bc1069--bc1069</t>
  </si>
  <si>
    <t>bc1070--bc1070</t>
  </si>
  <si>
    <t>bc1071--bc1071</t>
  </si>
  <si>
    <t>bc1072--bc1072</t>
  </si>
  <si>
    <t>bc1073--bc1073</t>
  </si>
  <si>
    <t>bc1074--bc1074</t>
  </si>
  <si>
    <t>bc1075--bc1075</t>
  </si>
  <si>
    <t>bc1076--bc1076</t>
  </si>
  <si>
    <t>bc1077--bc1077</t>
  </si>
  <si>
    <t>bc1078--bc1078</t>
  </si>
  <si>
    <t>bc1079--bc1079</t>
  </si>
  <si>
    <t>bc1080--bc1080</t>
  </si>
  <si>
    <t>bc1081--bc1081</t>
  </si>
  <si>
    <t>bc1082--bc1082</t>
  </si>
  <si>
    <t>bc1083--bc1083</t>
  </si>
  <si>
    <t>bc1084--bc1084</t>
  </si>
  <si>
    <t>bc1085--bc1085</t>
  </si>
  <si>
    <t>bc1086--bc1086</t>
  </si>
  <si>
    <t>bc1087--bc1087</t>
  </si>
  <si>
    <t>bc1088--bc1088</t>
  </si>
  <si>
    <t>bc1089--bc1089</t>
  </si>
  <si>
    <t>bc1090--bc1090</t>
  </si>
  <si>
    <t>bc1091--bc1091</t>
  </si>
  <si>
    <t>bc1092--bc1092</t>
  </si>
  <si>
    <t>bc1093--bc1093</t>
  </si>
  <si>
    <t>bc1094--bc1094</t>
  </si>
  <si>
    <t>bc1095--bc1095</t>
  </si>
  <si>
    <t>bc1096--bc1096</t>
  </si>
  <si>
    <t>bc1097--bc1097</t>
  </si>
  <si>
    <t>bc1098--bc1098</t>
  </si>
  <si>
    <t>bc1099--bc1099</t>
  </si>
  <si>
    <t>bc1100--bc1100</t>
  </si>
  <si>
    <t>bc1101--bc1101</t>
  </si>
  <si>
    <t>bc1102--bc1102</t>
  </si>
  <si>
    <t>bc1103--bc1103</t>
  </si>
  <si>
    <t>bc1104--bc1104</t>
  </si>
  <si>
    <t>bc1105--bc1105</t>
  </si>
  <si>
    <t>bc1106--bc1106</t>
  </si>
  <si>
    <t>bc1107--bc1107</t>
  </si>
  <si>
    <t>bc1108--bc1108</t>
  </si>
  <si>
    <t>bc1109--bc1109</t>
  </si>
  <si>
    <t>bc1110--bc1110</t>
  </si>
  <si>
    <t>bc1111--bc1111</t>
  </si>
  <si>
    <t>bc1112--bc1112</t>
  </si>
  <si>
    <t>bc1113--bc1113</t>
  </si>
  <si>
    <t>bc1114--bc1114</t>
  </si>
  <si>
    <t>bc1115--bc1115</t>
  </si>
  <si>
    <t>bc1116--bc1116</t>
  </si>
  <si>
    <t>bc1117--bc1117</t>
  </si>
  <si>
    <t>bc1118--bc1118</t>
  </si>
  <si>
    <t>bc1119--bc1119</t>
  </si>
  <si>
    <t>bc1120--bc1120</t>
  </si>
  <si>
    <t>bc1121--bc1121</t>
  </si>
  <si>
    <t>bc1122--bc1122</t>
  </si>
  <si>
    <t>bc1123--bc1123</t>
  </si>
  <si>
    <t>bc1124--bc1124</t>
  </si>
  <si>
    <t>bc1125--bc1125</t>
  </si>
  <si>
    <t>bc1126--bc1126</t>
  </si>
  <si>
    <t>bc1127--bc1127</t>
  </si>
  <si>
    <t>bc1128--bc1128</t>
  </si>
  <si>
    <t>bc1129--bc1129</t>
  </si>
  <si>
    <t>bc1130--bc1130</t>
  </si>
  <si>
    <t>bc1131--bc1131</t>
  </si>
  <si>
    <t>bc1132--bc1132</t>
  </si>
  <si>
    <t>bc1133--bc1133</t>
  </si>
  <si>
    <t>bc1134--bc1134</t>
  </si>
  <si>
    <t>bc1135--bc1135</t>
  </si>
  <si>
    <t>bc1136--bc1136</t>
  </si>
  <si>
    <t>bc1137--bc1137</t>
  </si>
  <si>
    <t>bc1138--bc1138</t>
  </si>
  <si>
    <t>bc1139--bc1139</t>
  </si>
  <si>
    <t>bc1140--bc1140</t>
  </si>
  <si>
    <t>bc1141--bc1141</t>
  </si>
  <si>
    <t>bc1142--bc1142</t>
  </si>
  <si>
    <t>bc1143--bc1143</t>
  </si>
  <si>
    <t>bc1144--bc1144</t>
  </si>
  <si>
    <t>bc1145--bc1145</t>
  </si>
  <si>
    <t>bc1146--bc1146</t>
  </si>
  <si>
    <t>bc1147--bc1147</t>
  </si>
  <si>
    <t>bc1148--bc1148</t>
  </si>
  <si>
    <t>bc1149--bc1149</t>
  </si>
  <si>
    <t>bc1150--bc1150</t>
  </si>
  <si>
    <t>bc1151--bc1151</t>
  </si>
  <si>
    <t>bc1152--bc1152</t>
  </si>
  <si>
    <t>bc1153--bc1153</t>
  </si>
  <si>
    <t>bc1154--bc1154</t>
  </si>
  <si>
    <t>bc1155--bc1155</t>
  </si>
  <si>
    <t>bc1156--bc1156</t>
  </si>
  <si>
    <t>bc1157--bc1157</t>
  </si>
  <si>
    <t>bc1158--bc1158</t>
  </si>
  <si>
    <t>bc1159--bc1159</t>
  </si>
  <si>
    <t>bc1160--bc1160</t>
  </si>
  <si>
    <t>bc1161--bc1161</t>
  </si>
  <si>
    <t>bc1162--bc1162</t>
  </si>
  <si>
    <t>bc1163--bc1163</t>
  </si>
  <si>
    <t>bc1164--bc1164</t>
  </si>
  <si>
    <t>bc1165--bc1165</t>
  </si>
  <si>
    <t>bc1166--bc1166</t>
  </si>
  <si>
    <t>bc1167--bc1167</t>
  </si>
  <si>
    <t>bc1168--bc1168</t>
  </si>
  <si>
    <t>bc1169--bc1169</t>
  </si>
  <si>
    <t>bc1170--bc1170</t>
  </si>
  <si>
    <t>bc1171--bc1171</t>
  </si>
  <si>
    <t>bc1172--bc1172</t>
  </si>
  <si>
    <t>bc1173--bc1173</t>
  </si>
  <si>
    <t>bc1174--bc1174</t>
  </si>
  <si>
    <t>bc1175--bc1175</t>
  </si>
  <si>
    <t>bc1176--bc1176</t>
  </si>
  <si>
    <t>bc1177--bc1177</t>
  </si>
  <si>
    <t>bc1178--bc1178</t>
  </si>
  <si>
    <t>bc1179--bc1179</t>
  </si>
  <si>
    <t>bc1180--bc1180</t>
  </si>
  <si>
    <t>bc1181--bc1181</t>
  </si>
  <si>
    <t>bc1182--bc1182</t>
  </si>
  <si>
    <t>bc1183--bc1183</t>
  </si>
  <si>
    <t>bc1184--bc1184</t>
  </si>
  <si>
    <t>bc1185--bc1185</t>
  </si>
  <si>
    <t>bc1186--bc1186</t>
  </si>
  <si>
    <t>bc1187--bc1187</t>
  </si>
  <si>
    <t>bc1188--bc1188</t>
  </si>
  <si>
    <t>bc1189--bc1189</t>
  </si>
  <si>
    <t>bc1190--bc1190</t>
  </si>
  <si>
    <t>bc1191--bc1191</t>
  </si>
  <si>
    <t>bc1192--bc1192</t>
  </si>
  <si>
    <t>bc1193--bc1193</t>
  </si>
  <si>
    <t>bc1194--bc1194</t>
  </si>
  <si>
    <t>bc1195--bc1195</t>
  </si>
  <si>
    <t>bc1196--bc1196</t>
  </si>
  <si>
    <t>bc1197--bc1197</t>
  </si>
  <si>
    <t>bc1198--bc1198</t>
  </si>
  <si>
    <t>bc1199--bc1199</t>
  </si>
  <si>
    <t>bc1200--bc1200</t>
  </si>
  <si>
    <t>bc1201--bc1201</t>
  </si>
  <si>
    <t>bc1202--bc1202</t>
  </si>
  <si>
    <t>bc1203--bc1203</t>
  </si>
  <si>
    <t>bc1204--bc1204</t>
  </si>
  <si>
    <t>bc1205--bc1205</t>
  </si>
  <si>
    <t>bc1206--bc1206</t>
  </si>
  <si>
    <t>bc1207--bc1207</t>
  </si>
  <si>
    <t>bc1208--bc1208</t>
  </si>
  <si>
    <t>bc1209--bc1209</t>
  </si>
  <si>
    <t>bc1210--bc1210</t>
  </si>
  <si>
    <t>bc1211--bc1211</t>
  </si>
  <si>
    <t>bc1212--bc1212</t>
  </si>
  <si>
    <t>bc1213--bc1213</t>
  </si>
  <si>
    <t>bc1214--bc1214</t>
  </si>
  <si>
    <t>bc1215--bc1215</t>
  </si>
  <si>
    <t>bc1216--bc1216</t>
  </si>
  <si>
    <t>bc1217--bc1217</t>
  </si>
  <si>
    <t>bc1218--bc1218</t>
  </si>
  <si>
    <t>bc1219--bc1219</t>
  </si>
  <si>
    <t>bc1220--bc1220</t>
  </si>
  <si>
    <t>bc1221--bc1221</t>
  </si>
  <si>
    <t>bc1222--bc1222</t>
  </si>
  <si>
    <t>bc1223--bc1223</t>
  </si>
  <si>
    <t>bc1224--bc1224</t>
  </si>
  <si>
    <t>bc1225--bc1225</t>
  </si>
  <si>
    <t>bc1226--bc1226</t>
  </si>
  <si>
    <t>bc1227--bc1227</t>
  </si>
  <si>
    <t>bc1228--bc1228</t>
  </si>
  <si>
    <t>bc1229--bc1229</t>
  </si>
  <si>
    <t>bc1230--bc1230</t>
  </si>
  <si>
    <t>bc1231--bc1231</t>
  </si>
  <si>
    <t>bc1232--bc1232</t>
  </si>
  <si>
    <t>bc1233--bc1233</t>
  </si>
  <si>
    <t>bc1234--bc1234</t>
  </si>
  <si>
    <t>bc1235--bc1235</t>
  </si>
  <si>
    <t>bc1236--bc1236</t>
  </si>
  <si>
    <t>bc1237--bc1237</t>
  </si>
  <si>
    <t>bc1238--bc1238</t>
  </si>
  <si>
    <t>bc1239--bc1239</t>
  </si>
  <si>
    <t>bc1240--bc1240</t>
  </si>
  <si>
    <t>bc1241--bc1241</t>
  </si>
  <si>
    <t>bc1242--bc1242</t>
  </si>
  <si>
    <t>bc1243--bc1243</t>
  </si>
  <si>
    <t>bc1244--bc1244</t>
  </si>
  <si>
    <t>bc1245--bc1245</t>
  </si>
  <si>
    <t>bc1246--bc1246</t>
  </si>
  <si>
    <t>bc1247--bc1247</t>
  </si>
  <si>
    <t>bc1248--bc1248</t>
  </si>
  <si>
    <t>bc1249--bc1249</t>
  </si>
  <si>
    <t>bc1250--bc1250</t>
  </si>
  <si>
    <t>bc1251--bc1251</t>
  </si>
  <si>
    <t>bc1252--bc1252</t>
  </si>
  <si>
    <t>bc1253--bc1253</t>
  </si>
  <si>
    <t>bc1254--bc1254</t>
  </si>
  <si>
    <t>bc1255--bc1255</t>
  </si>
  <si>
    <t>bc1256--bc1256</t>
  </si>
  <si>
    <t>bc1257--bc1257</t>
  </si>
  <si>
    <t>bc1258--bc1258</t>
  </si>
  <si>
    <t>bc1259--bc1259</t>
  </si>
  <si>
    <t>bc1260--bc1260</t>
  </si>
  <si>
    <t>bc1261--bc1261</t>
  </si>
  <si>
    <t>bc1262--bc1262</t>
  </si>
  <si>
    <t>bc1263--bc1263</t>
  </si>
  <si>
    <t>bc1264--bc1264</t>
  </si>
  <si>
    <t>bc1265--bc1265</t>
  </si>
  <si>
    <t>bc1266--bc1266</t>
  </si>
  <si>
    <t>bc1267--bc1267</t>
  </si>
  <si>
    <t>bc1268--bc1268</t>
  </si>
  <si>
    <t>bc1269--bc1269</t>
  </si>
  <si>
    <t>bc1270--bc1270</t>
  </si>
  <si>
    <t>bc1271--bc1271</t>
  </si>
  <si>
    <t>bc1272--bc1272</t>
  </si>
  <si>
    <t>bc1273--bc1273</t>
  </si>
  <si>
    <t>bc1274--bc1274</t>
  </si>
  <si>
    <t>bc1275--bc1275</t>
  </si>
  <si>
    <t>bc1276--bc1276</t>
  </si>
  <si>
    <t>bc1277--bc1277</t>
  </si>
  <si>
    <t>bc1278--bc1278</t>
  </si>
  <si>
    <t>bc1279--bc1279</t>
  </si>
  <si>
    <t>bc1280--bc1280</t>
  </si>
  <si>
    <t>bc1281--bc1281</t>
  </si>
  <si>
    <t>bc1282--bc1282</t>
  </si>
  <si>
    <t>bc1283--bc1283</t>
  </si>
  <si>
    <t>bc1284--bc1284</t>
  </si>
  <si>
    <t>bc1285--bc1285</t>
  </si>
  <si>
    <t>bc1286--bc1286</t>
  </si>
  <si>
    <t>bc1287--bc1287</t>
  </si>
  <si>
    <t>bc1288--bc1288</t>
  </si>
  <si>
    <t>bc1289--bc1289</t>
  </si>
  <si>
    <t>bc1290--bc1290</t>
  </si>
  <si>
    <t>bc1291--bc1291</t>
  </si>
  <si>
    <t>bc1292--bc1292</t>
  </si>
  <si>
    <t>bc1293--bc1293</t>
  </si>
  <si>
    <t>bc1294--bc1294</t>
  </si>
  <si>
    <t>bc1295--bc1295</t>
  </si>
  <si>
    <t>bc1296--bc1296</t>
  </si>
  <si>
    <t>bc1297--bc1297</t>
  </si>
  <si>
    <t>bc1298--bc1298</t>
  </si>
  <si>
    <t>bc1299--bc1299</t>
  </si>
  <si>
    <t>bc1300--bc1300</t>
  </si>
  <si>
    <t>bc1301--bc1301</t>
  </si>
  <si>
    <t>bc1302--bc1302</t>
  </si>
  <si>
    <t>bc1303--bc1303</t>
  </si>
  <si>
    <t>bc1304--bc1304</t>
  </si>
  <si>
    <t>bc1305--bc1305</t>
  </si>
  <si>
    <t>bc1306--bc1306</t>
  </si>
  <si>
    <t>bc1307--bc1307</t>
  </si>
  <si>
    <t>bc1308--bc1308</t>
  </si>
  <si>
    <t>bc1309--bc1309</t>
  </si>
  <si>
    <t>bc1310--bc1310</t>
  </si>
  <si>
    <t>bc1311--bc1311</t>
  </si>
  <si>
    <t>bc1312--bc1312</t>
  </si>
  <si>
    <t>bc1313--bc1313</t>
  </si>
  <si>
    <t>bc1314--bc1314</t>
  </si>
  <si>
    <t>bc1315--bc1315</t>
  </si>
  <si>
    <t>bc1316--bc1316</t>
  </si>
  <si>
    <t>bc1317--bc1317</t>
  </si>
  <si>
    <t>bc1318--bc1318</t>
  </si>
  <si>
    <t>bc1319--bc1319</t>
  </si>
  <si>
    <t>bc1320--bc1320</t>
  </si>
  <si>
    <t>bc1321--bc1321</t>
  </si>
  <si>
    <t>bc1322--bc1322</t>
  </si>
  <si>
    <t>bc1323--bc1323</t>
  </si>
  <si>
    <t>bc1324--bc1324</t>
  </si>
  <si>
    <t>bc1325--bc1325</t>
  </si>
  <si>
    <t>bc1326--bc1326</t>
  </si>
  <si>
    <t>bc1327--bc1327</t>
  </si>
  <si>
    <t>bc1328--bc1328</t>
  </si>
  <si>
    <t>bc1329--bc1329</t>
  </si>
  <si>
    <t>bc1330--bc1330</t>
  </si>
  <si>
    <t>bc1331--bc1331</t>
  </si>
  <si>
    <t>bc1332--bc1332</t>
  </si>
  <si>
    <t>bc1333--bc1333</t>
  </si>
  <si>
    <t>bc1334--bc1334</t>
  </si>
  <si>
    <t>bc1335--bc1335</t>
  </si>
  <si>
    <t>bc1336--bc1336</t>
  </si>
  <si>
    <t>bc1337--bc1337</t>
  </si>
  <si>
    <t>bc1338--bc1338</t>
  </si>
  <si>
    <t>bc1339--bc1339</t>
  </si>
  <si>
    <t>bc1340--bc1340</t>
  </si>
  <si>
    <t>bc1341--bc1341</t>
  </si>
  <si>
    <t>bc1342--bc1342</t>
  </si>
  <si>
    <t>bc1343--bc1343</t>
  </si>
  <si>
    <t>bc1344--bc1344</t>
  </si>
  <si>
    <t>bc1345--bc1345</t>
  </si>
  <si>
    <t>bc1346--bc1346</t>
  </si>
  <si>
    <t>bc1347--bc1347</t>
  </si>
  <si>
    <t>bc1348--bc1348</t>
  </si>
  <si>
    <t>bc1349--bc1349</t>
  </si>
  <si>
    <t>bc1350--bc1350</t>
  </si>
  <si>
    <t>bc1351--bc1351</t>
  </si>
  <si>
    <t>bc1352--bc1352</t>
  </si>
  <si>
    <t>bc1353--bc1353</t>
  </si>
  <si>
    <t>bc1354--bc1354</t>
  </si>
  <si>
    <t>bc1355--bc1355</t>
  </si>
  <si>
    <t>bc1356--bc1356</t>
  </si>
  <si>
    <t>bc1357--bc1357</t>
  </si>
  <si>
    <t>bc1358--bc1358</t>
  </si>
  <si>
    <t>bc1359--bc1359</t>
  </si>
  <si>
    <t>bc1360--bc1360</t>
  </si>
  <si>
    <t>bc1361--bc1361</t>
  </si>
  <si>
    <t>bc1362--bc1362</t>
  </si>
  <si>
    <t>bc1363--bc1363</t>
  </si>
  <si>
    <t>bc1364--bc1364</t>
  </si>
  <si>
    <t>bc1365--bc1365</t>
  </si>
  <si>
    <t>bc1366--bc1366</t>
  </si>
  <si>
    <t>bc1367--bc1367</t>
  </si>
  <si>
    <t>bc1368--bc1368</t>
  </si>
  <si>
    <t>bc1369--bc1369</t>
  </si>
  <si>
    <t>bc1370--bc1370</t>
  </si>
  <si>
    <t>bc1371--bc1371</t>
  </si>
  <si>
    <t>bc1372--bc1372</t>
  </si>
  <si>
    <t>bc1373--bc1373</t>
  </si>
  <si>
    <t>bc1374--bc1374</t>
  </si>
  <si>
    <t>bc1375--bc1375</t>
  </si>
  <si>
    <t>bc1376--bc1376</t>
  </si>
  <si>
    <t>bc1377--bc1377</t>
  </si>
  <si>
    <t>bc1378--bc1378</t>
  </si>
  <si>
    <t>bc1379--bc1379</t>
  </si>
  <si>
    <t>bc1380--bc1380</t>
  </si>
  <si>
    <t>bc1381--bc1381</t>
  </si>
  <si>
    <t>bc1382--bc1382</t>
  </si>
  <si>
    <t>bc1383--bc1383</t>
  </si>
  <si>
    <t>bc1384--bc1384</t>
  </si>
  <si>
    <t>Enter Bio Sample Name (allowed characters: alphanumeric; space; dot; underscore; hyphen)</t>
  </si>
  <si>
    <t>RATES</t>
  </si>
  <si>
    <t>Name</t>
  </si>
  <si>
    <t>Internal Rate</t>
  </si>
  <si>
    <t>External Rate(Academic/Non-Profit)</t>
  </si>
  <si>
    <t>External Rate(Industry)</t>
  </si>
  <si>
    <t>Rate 1</t>
  </si>
  <si>
    <t>Rate 2</t>
  </si>
  <si>
    <t>Rate 3</t>
  </si>
  <si>
    <t>Rate 4</t>
  </si>
  <si>
    <t>Rate 5</t>
  </si>
  <si>
    <t>Rate 6</t>
  </si>
  <si>
    <t>Rate 7</t>
  </si>
  <si>
    <t>Rate 8</t>
  </si>
  <si>
    <t>Rate 9</t>
  </si>
  <si>
    <t>Which rate?:</t>
  </si>
  <si>
    <t>Standard 384 PacBio 16-bp barcode sequences</t>
  </si>
  <si>
    <t>Library or Pool Quantity</t>
  </si>
  <si>
    <t>* Indicates required fields.  Please complete the yellow highlighted boxes.</t>
  </si>
  <si>
    <t>Sample QC</t>
  </si>
  <si>
    <t>CLR Prep</t>
  </si>
  <si>
    <t>Multiplex Prep</t>
  </si>
  <si>
    <t>Amplicon Prep</t>
  </si>
  <si>
    <t>Additional Amplicon</t>
  </si>
  <si>
    <t>BP Size Selection</t>
  </si>
  <si>
    <t>DNA Dmg Repair</t>
  </si>
  <si>
    <t>HiFi Prep</t>
  </si>
  <si>
    <t>Iso-Seq Prep</t>
  </si>
  <si>
    <t>Rate 12</t>
  </si>
  <si>
    <t>Sequel II Short Movie</t>
  </si>
  <si>
    <t>Rate 13</t>
  </si>
  <si>
    <t>Sequel II Long Movie</t>
  </si>
  <si>
    <t>Rate 14</t>
  </si>
  <si>
    <t>BA Run</t>
  </si>
  <si>
    <t>Rate 15</t>
  </si>
  <si>
    <t>FEMTO Run</t>
  </si>
  <si>
    <t>Rate 16</t>
  </si>
  <si>
    <t>CCS Analysis</t>
  </si>
  <si>
    <t>Rate 17</t>
  </si>
  <si>
    <t>Non-GUI Analysis</t>
  </si>
  <si>
    <t>TOTAL</t>
  </si>
  <si>
    <t>Template Prep Kit 1</t>
  </si>
  <si>
    <t>Express Template Prep Kit v2</t>
  </si>
  <si>
    <t>*Library Prep Kit</t>
  </si>
  <si>
    <t>Amplicon</t>
  </si>
  <si>
    <t>HiFi</t>
  </si>
  <si>
    <t>CLR</t>
  </si>
  <si>
    <t>Iso-Seq</t>
  </si>
  <si>
    <t>Iso-Seq v1</t>
  </si>
  <si>
    <t>Iso-Seq Express v2</t>
  </si>
  <si>
    <t>gDNA &gt;30kb</t>
  </si>
  <si>
    <t>gDNA &gt;15kb</t>
  </si>
  <si>
    <t>BluePippin size Selection</t>
  </si>
  <si>
    <t>long insert preps only</t>
  </si>
  <si>
    <t>Platform</t>
  </si>
  <si>
    <t>Sequel II</t>
  </si>
  <si>
    <t>Number of SMRT Cells</t>
  </si>
  <si>
    <t>Quantification Method</t>
  </si>
  <si>
    <t>Concentration (ng/uL)</t>
  </si>
  <si>
    <t>Volume (uL)</t>
  </si>
  <si>
    <t>*Organism</t>
  </si>
  <si>
    <t>Isolation/Extraction method</t>
  </si>
  <si>
    <t>Barcode Type</t>
  </si>
  <si>
    <t>*CCS Analysis</t>
  </si>
  <si>
    <t>Chemistry</t>
  </si>
  <si>
    <t># of Short Movies</t>
  </si>
  <si>
    <t># of Long Movies</t>
  </si>
  <si>
    <t>*Address Line 1:</t>
  </si>
  <si>
    <t>*Address Line 2:</t>
  </si>
  <si>
    <t>Multiplex Amplicon Prep</t>
  </si>
  <si>
    <t>Notes</t>
  </si>
  <si>
    <t>Starting from cDNA</t>
  </si>
  <si>
    <t>Starting from RNA</t>
  </si>
  <si>
    <t>Dear Collaborator,</t>
  </si>
  <si>
    <t>If you'd like to test connectivity and throughput, you can access the UWGS Demo Endpoint #1 at UWGS Demo Endpoint #1. Read-only access is open to all Globus users.</t>
  </si>
  <si>
    <t xml:space="preserve">Please ask the individuals who will transfer data to login to Globus and send us the email addresses associated with their Globus login. We will email a link to the appropriate data share to those individuals. Please notify us if access for any individuals should be changed. </t>
  </si>
  <si>
    <t>More Globus Information:</t>
  </si>
  <si>
    <t xml:space="preserve">How-To's </t>
  </si>
  <si>
    <t>Command Line Interface (CLI)</t>
  </si>
  <si>
    <t>Globus Support</t>
  </si>
  <si>
    <t>Thank You,</t>
  </si>
  <si>
    <t>UW PacBio</t>
  </si>
  <si>
    <t>Genome Sciences uses Globus Connect to provide efficient, reliable, and secure data transfers.  </t>
  </si>
  <si>
    <t>Globus is a service provider that manages login credentials and coordinates transfers between organizations.</t>
  </si>
  <si>
    <t xml:space="preserve"> If you are new to Globus, you will need to login to Globus before we can assign access permissions (NB: you can sign in with institutional, Google, or ORCiD credentials). Please see the getting started step-by-step guide. </t>
  </si>
  <si>
    <t>https://docs.globus.org/how-to/get-started/</t>
  </si>
  <si>
    <t>We release data using Globus.  Please see the Globus instructions tab.</t>
  </si>
  <si>
    <t>Create a Globus ID and provide it here:</t>
  </si>
  <si>
    <t>Note - CCS Analysis is applicable for HiFi, Iso-Seq, and amplicon samples</t>
  </si>
  <si>
    <t># of Sequel II SMRT cells to be analyzed</t>
  </si>
  <si>
    <t>Sequel II 2.0</t>
  </si>
  <si>
    <t>Iso-Seq Express Prep</t>
  </si>
  <si>
    <t>RNA Samples</t>
  </si>
  <si>
    <t>DNA fragments (1-15kb)</t>
  </si>
  <si>
    <t>rev. 20200128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</si>
</sst>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8"/>
      <color theme="0" tint="-0.249977111117893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Segoe UI"/>
      <family val="2"/>
    </font>
    <font>
      <b/>
      <sz val="18"/>
      <color rgb="FF33006F"/>
      <name val="Calibri"/>
      <family val="2"/>
    </font>
    <font>
      <sz val="18"/>
      <color theme="1"/>
      <name val="Calibri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  <font>
      <u/>
      <sz val="11"/>
      <color indexed="12"/>
      <name val="Arial"/>
      <family val="2"/>
    </font>
    <font>
      <b/>
      <u/>
      <sz val="11"/>
      <name val="Calibri"/>
      <family val="2"/>
    </font>
    <font>
      <u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C000"/>
        <bgColor indexed="64"/>
      </patternFill>
    </fill>
    <fill>
      <patternFill patternType="solid">
        <fgColor rgb="FFFFFF8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 applyFill="1" applyAlignment="1"/>
    <xf numFmtId="0" fontId="0" fillId="2" borderId="0" xfId="0" applyFont="1" applyFill="1"/>
    <xf numFmtId="0" fontId="3" fillId="2" borderId="0" xfId="0" applyFont="1" applyFill="1" applyAlignment="1"/>
    <xf numFmtId="0" fontId="3" fillId="2" borderId="0" xfId="0" applyFont="1" applyFill="1" applyBorder="1" applyAlignment="1">
      <alignment horizontal="left"/>
    </xf>
    <xf numFmtId="0" fontId="0" fillId="3" borderId="1" xfId="0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/>
    <xf numFmtId="0" fontId="3" fillId="2" borderId="1" xfId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0" fillId="4" borderId="0" xfId="0" applyFont="1" applyFill="1" applyAlignment="1"/>
    <xf numFmtId="0" fontId="3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0" fillId="4" borderId="0" xfId="0" applyFont="1" applyFill="1" applyBorder="1"/>
    <xf numFmtId="0" fontId="3" fillId="4" borderId="0" xfId="0" applyFont="1" applyFill="1" applyAlignment="1"/>
    <xf numFmtId="0" fontId="7" fillId="4" borderId="0" xfId="0" applyFont="1" applyFill="1" applyAlignment="1"/>
    <xf numFmtId="0" fontId="8" fillId="4" borderId="0" xfId="0" applyFont="1" applyFill="1"/>
    <xf numFmtId="0" fontId="1" fillId="4" borderId="0" xfId="0" applyFont="1" applyFill="1" applyBorder="1" applyAlignment="1">
      <alignment horizontal="left"/>
    </xf>
    <xf numFmtId="0" fontId="0" fillId="4" borderId="0" xfId="0" applyFill="1"/>
    <xf numFmtId="0" fontId="9" fillId="4" borderId="0" xfId="0" applyFont="1" applyFill="1" applyAlignment="1">
      <alignment horizontal="left"/>
    </xf>
    <xf numFmtId="0" fontId="9" fillId="4" borderId="0" xfId="0" applyFont="1" applyFill="1" applyBorder="1" applyAlignment="1">
      <alignment horizontal="left"/>
    </xf>
    <xf numFmtId="0" fontId="1" fillId="4" borderId="0" xfId="0" applyFont="1" applyFill="1"/>
    <xf numFmtId="0" fontId="11" fillId="4" borderId="0" xfId="0" applyFont="1" applyFill="1" applyAlignment="1">
      <alignment vertical="top"/>
    </xf>
    <xf numFmtId="0" fontId="1" fillId="4" borderId="0" xfId="0" applyFont="1" applyFill="1" applyAlignment="1">
      <alignment horizontal="center"/>
    </xf>
    <xf numFmtId="0" fontId="0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11" fillId="4" borderId="0" xfId="0" applyFont="1" applyFill="1"/>
    <xf numFmtId="0" fontId="12" fillId="4" borderId="0" xfId="0" applyFont="1" applyFill="1" applyAlignment="1">
      <alignment horizontal="center"/>
    </xf>
    <xf numFmtId="0" fontId="0" fillId="0" borderId="1" xfId="0" applyFont="1" applyFill="1" applyBorder="1"/>
    <xf numFmtId="0" fontId="0" fillId="3" borderId="1" xfId="0" applyFont="1" applyFill="1" applyBorder="1" applyAlignment="1"/>
    <xf numFmtId="0" fontId="1" fillId="4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10" fillId="4" borderId="0" xfId="0" applyFont="1" applyFill="1" applyAlignment="1">
      <alignment horizontal="left"/>
    </xf>
    <xf numFmtId="8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8" fontId="0" fillId="4" borderId="0" xfId="0" applyNumberFormat="1" applyFont="1" applyFill="1"/>
    <xf numFmtId="44" fontId="3" fillId="2" borderId="1" xfId="2" applyFont="1" applyFill="1" applyBorder="1" applyAlignment="1" applyProtection="1">
      <alignment horizontal="center"/>
    </xf>
    <xf numFmtId="44" fontId="3" fillId="2" borderId="1" xfId="2" applyFont="1" applyFill="1" applyBorder="1" applyAlignment="1">
      <alignment horizontal="center"/>
    </xf>
    <xf numFmtId="0" fontId="0" fillId="3" borderId="0" xfId="0" applyFont="1" applyFill="1"/>
    <xf numFmtId="0" fontId="0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0" fillId="2" borderId="0" xfId="0" applyFont="1" applyFill="1" applyBorder="1"/>
    <xf numFmtId="0" fontId="3" fillId="2" borderId="0" xfId="0" applyFont="1" applyFill="1" applyBorder="1" applyAlignment="1">
      <alignment horizontal="center"/>
    </xf>
    <xf numFmtId="44" fontId="3" fillId="2" borderId="0" xfId="2" applyFont="1" applyFill="1" applyBorder="1" applyAlignment="1" applyProtection="1">
      <alignment horizontal="center"/>
    </xf>
    <xf numFmtId="44" fontId="3" fillId="5" borderId="0" xfId="2" applyFont="1" applyFill="1" applyBorder="1" applyAlignment="1">
      <alignment horizontal="center"/>
    </xf>
    <xf numFmtId="0" fontId="0" fillId="3" borderId="0" xfId="0" applyFill="1"/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6" fillId="4" borderId="0" xfId="1" applyFont="1" applyFill="1" applyAlignment="1" applyProtection="1"/>
    <xf numFmtId="0" fontId="3" fillId="3" borderId="0" xfId="0" applyFont="1" applyFill="1"/>
    <xf numFmtId="0" fontId="15" fillId="4" borderId="0" xfId="0" applyFont="1" applyFill="1"/>
    <xf numFmtId="0" fontId="16" fillId="4" borderId="0" xfId="0" applyFont="1" applyFill="1"/>
    <xf numFmtId="0" fontId="3" fillId="4" borderId="0" xfId="0" applyFont="1" applyFill="1" applyBorder="1" applyAlignment="1">
      <alignment horizontal="center"/>
    </xf>
    <xf numFmtId="44" fontId="3" fillId="4" borderId="0" xfId="2" applyFont="1" applyFill="1" applyBorder="1" applyAlignment="1" applyProtection="1">
      <alignment horizontal="center"/>
    </xf>
    <xf numFmtId="44" fontId="3" fillId="4" borderId="0" xfId="2" applyFont="1" applyFill="1" applyBorder="1" applyAlignment="1">
      <alignment horizontal="center"/>
    </xf>
    <xf numFmtId="0" fontId="3" fillId="3" borderId="0" xfId="0" applyFont="1" applyFill="1" applyAlignment="1"/>
    <xf numFmtId="0" fontId="6" fillId="3" borderId="0" xfId="1" applyFont="1" applyFill="1" applyAlignment="1" applyProtection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0" fillId="4" borderId="6" xfId="0" applyFont="1" applyFill="1" applyBorder="1"/>
    <xf numFmtId="0" fontId="0" fillId="4" borderId="4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1" fillId="4" borderId="10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1" applyFont="1" applyAlignment="1" applyProtection="1"/>
    <xf numFmtId="0" fontId="19" fillId="0" borderId="0" xfId="1" applyFont="1" applyAlignment="1" applyProtection="1">
      <alignment vertical="center"/>
    </xf>
    <xf numFmtId="0" fontId="20" fillId="4" borderId="0" xfId="0" applyFont="1" applyFill="1" applyAlignment="1">
      <alignment horizontal="left"/>
    </xf>
    <xf numFmtId="0" fontId="21" fillId="4" borderId="0" xfId="0" applyFont="1" applyFill="1" applyAlignment="1"/>
    <xf numFmtId="0" fontId="11" fillId="4" borderId="0" xfId="0" applyFont="1" applyFill="1" applyAlignment="1">
      <alignment wrapText="1"/>
    </xf>
    <xf numFmtId="0" fontId="11" fillId="4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 wrapText="1"/>
    </xf>
    <xf numFmtId="0" fontId="0" fillId="6" borderId="2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1" fillId="4" borderId="0" xfId="0" applyFont="1" applyFill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12">
    <dxf>
      <fill>
        <patternFill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89"/>
      <color rgb="FFFFFF99"/>
      <color rgb="FFFCE996"/>
      <color rgb="FFE8D3A2"/>
      <color rgb="FF33006F"/>
      <color rgb="FF0036A2"/>
      <color rgb="FFC5C000"/>
      <color rgb="FFFFFFCC"/>
      <color rgb="FFB4BC50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FormValues!$E$26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1647825</xdr:colOff>
          <xdr:row>14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180975</xdr:rowOff>
        </xdr:from>
        <xdr:to>
          <xdr:col>6</xdr:col>
          <xdr:colOff>1638300</xdr:colOff>
          <xdr:row>15</xdr:row>
          <xdr:rowOff>28575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HHMI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180975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Non-profit or academic organization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161925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For-profit organization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23</xdr:row>
          <xdr:rowOff>161925</xdr:rowOff>
        </xdr:from>
        <xdr:to>
          <xdr:col>4</xdr:col>
          <xdr:colOff>781050</xdr:colOff>
          <xdr:row>30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32</xdr:row>
          <xdr:rowOff>161925</xdr:rowOff>
        </xdr:from>
        <xdr:to>
          <xdr:col>7</xdr:col>
          <xdr:colOff>1457325</xdr:colOff>
          <xdr:row>37</xdr:row>
          <xdr:rowOff>104775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20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1075275</xdr:colOff>
      <xdr:row>1</xdr:row>
      <xdr:rowOff>1598</xdr:rowOff>
    </xdr:from>
    <xdr:to>
      <xdr:col>13</xdr:col>
      <xdr:colOff>831703</xdr:colOff>
      <xdr:row>8</xdr:row>
      <xdr:rowOff>41711</xdr:rowOff>
    </xdr:to>
    <xdr:pic>
      <xdr:nvPicPr>
        <xdr:cNvPr id="11" name="Picture 10" descr="PacBio Certified Service Provid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169"/>
        <a:stretch/>
      </xdr:blipFill>
      <xdr:spPr bwMode="auto">
        <a:xfrm>
          <a:off x="10745418" y="183027"/>
          <a:ext cx="6580890" cy="1598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lobus.org/cli/quickstart/" TargetMode="External"/><Relationship Id="rId2" Type="http://schemas.openxmlformats.org/officeDocument/2006/relationships/hyperlink" Target="https://docs.globus.org/how-to/" TargetMode="External"/><Relationship Id="rId1" Type="http://schemas.openxmlformats.org/officeDocument/2006/relationships/hyperlink" Target="https://app.globus.org/file-manager?origin_id=f0f68092-71a3-11e9-8e59-029d279f7e24&amp;origin_path=%2F" TargetMode="External"/><Relationship Id="rId5" Type="http://schemas.openxmlformats.org/officeDocument/2006/relationships/hyperlink" Target="https://docs.globus.org/how-to/get-started/" TargetMode="External"/><Relationship Id="rId4" Type="http://schemas.openxmlformats.org/officeDocument/2006/relationships/hyperlink" Target="https://www.globus.org/contact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333"/>
  <sheetViews>
    <sheetView tabSelected="1" zoomScaleNormal="100" workbookViewId="0">
      <selection activeCell="G5" sqref="G5"/>
    </sheetView>
  </sheetViews>
  <sheetFormatPr defaultColWidth="9.140625" defaultRowHeight="15" x14ac:dyDescent="0.25"/>
  <cols>
    <col min="1" max="1" width="9.140625" style="16"/>
    <col min="2" max="2" width="18.5703125" style="2" customWidth="1"/>
    <col min="3" max="4" width="15.7109375" style="2" customWidth="1"/>
    <col min="5" max="5" width="13.140625" style="2" customWidth="1"/>
    <col min="6" max="6" width="20.140625" style="2" customWidth="1"/>
    <col min="7" max="7" width="27.140625" style="2" customWidth="1"/>
    <col min="8" max="9" width="24.85546875" style="2" customWidth="1"/>
    <col min="10" max="14" width="18.140625" style="2" customWidth="1"/>
    <col min="15" max="15" width="7.85546875" style="2" customWidth="1"/>
    <col min="16" max="16" width="14.140625" style="16" customWidth="1"/>
    <col min="17" max="22" width="9.140625" style="16"/>
    <col min="23" max="16384" width="9.140625" style="2"/>
  </cols>
  <sheetData>
    <row r="1" spans="2:16" s="16" customFormat="1" x14ac:dyDescent="0.25">
      <c r="B1" s="41" t="s">
        <v>518</v>
      </c>
      <c r="P1" s="45"/>
    </row>
    <row r="2" spans="2:16" s="16" customFormat="1" x14ac:dyDescent="0.25">
      <c r="P2" s="45"/>
    </row>
    <row r="3" spans="2:16" ht="27.95" customHeight="1" x14ac:dyDescent="0.35">
      <c r="B3" s="65" t="s">
        <v>0</v>
      </c>
      <c r="C3" s="6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6" ht="20.45" customHeight="1" x14ac:dyDescent="0.35">
      <c r="B4" s="65" t="s">
        <v>1</v>
      </c>
      <c r="C4" s="17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6" x14ac:dyDescent="0.25">
      <c r="B5" s="15" t="s">
        <v>2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2:16" x14ac:dyDescent="0.25">
      <c r="B6" s="15" t="s">
        <v>3</v>
      </c>
      <c r="C6" s="27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2:16" x14ac:dyDescent="0.25">
      <c r="B7" s="15" t="s">
        <v>4</v>
      </c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2:16" x14ac:dyDescent="0.25">
      <c r="B8" s="15" t="s">
        <v>5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2:16" x14ac:dyDescent="0.25"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2:16" x14ac:dyDescent="0.25">
      <c r="B10" s="15"/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2:16" x14ac:dyDescent="0.25">
      <c r="B11" s="64" t="s">
        <v>442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6"/>
    </row>
    <row r="12" spans="2:16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2:16" x14ac:dyDescent="0.25">
      <c r="B13" s="18" t="s">
        <v>6</v>
      </c>
      <c r="C13" s="19"/>
      <c r="D13" s="16"/>
      <c r="E13" s="20"/>
      <c r="F13" s="16"/>
      <c r="G13" s="25" t="s">
        <v>15</v>
      </c>
      <c r="H13" s="16"/>
      <c r="I13" s="16"/>
      <c r="J13" s="16"/>
      <c r="K13" s="18" t="s">
        <v>7</v>
      </c>
      <c r="L13" s="20"/>
      <c r="M13" s="20"/>
      <c r="N13" s="16"/>
      <c r="O13" s="16"/>
    </row>
    <row r="14" spans="2:16" x14ac:dyDescent="0.25">
      <c r="B14" s="20" t="s">
        <v>8</v>
      </c>
      <c r="C14" s="70"/>
      <c r="D14" s="70"/>
      <c r="E14" s="70"/>
      <c r="F14" s="16"/>
      <c r="G14" s="55"/>
      <c r="H14" s="23"/>
      <c r="I14" s="16"/>
      <c r="J14" s="16"/>
      <c r="K14" s="20" t="s">
        <v>8</v>
      </c>
      <c r="L14" s="74"/>
      <c r="M14" s="74"/>
      <c r="N14" s="74"/>
      <c r="O14" s="16"/>
    </row>
    <row r="15" spans="2:16" x14ac:dyDescent="0.25">
      <c r="B15" s="20" t="s">
        <v>491</v>
      </c>
      <c r="C15" s="70"/>
      <c r="D15" s="70"/>
      <c r="E15" s="70"/>
      <c r="F15" s="16"/>
      <c r="G15" s="55"/>
      <c r="H15" s="28"/>
      <c r="I15" s="16"/>
      <c r="J15" s="16"/>
      <c r="K15" s="20" t="s">
        <v>491</v>
      </c>
      <c r="L15" s="74"/>
      <c r="M15" s="74"/>
      <c r="N15" s="74"/>
      <c r="O15" s="16"/>
    </row>
    <row r="16" spans="2:16" x14ac:dyDescent="0.25">
      <c r="B16" s="20" t="s">
        <v>492</v>
      </c>
      <c r="C16" s="70"/>
      <c r="D16" s="70"/>
      <c r="E16" s="70"/>
      <c r="F16" s="16"/>
      <c r="G16" s="55"/>
      <c r="H16" s="28"/>
      <c r="I16" s="16"/>
      <c r="J16" s="16"/>
      <c r="K16" s="20" t="s">
        <v>492</v>
      </c>
      <c r="L16" s="74"/>
      <c r="M16" s="74"/>
      <c r="N16" s="74"/>
      <c r="O16" s="16"/>
    </row>
    <row r="17" spans="2:15" x14ac:dyDescent="0.25">
      <c r="B17" s="20" t="s">
        <v>10</v>
      </c>
      <c r="C17" s="70"/>
      <c r="D17" s="70"/>
      <c r="E17" s="70"/>
      <c r="F17" s="16"/>
      <c r="G17" s="55"/>
      <c r="H17" s="28"/>
      <c r="I17" s="16"/>
      <c r="J17" s="16"/>
      <c r="K17" s="20" t="s">
        <v>10</v>
      </c>
      <c r="L17" s="74"/>
      <c r="M17" s="74"/>
      <c r="N17" s="74"/>
      <c r="O17" s="16"/>
    </row>
    <row r="18" spans="2:15" x14ac:dyDescent="0.25">
      <c r="B18" s="20" t="s">
        <v>11</v>
      </c>
      <c r="C18" s="70"/>
      <c r="D18" s="70"/>
      <c r="E18" s="70"/>
      <c r="F18" s="16"/>
      <c r="G18" s="16"/>
      <c r="H18" s="29"/>
      <c r="I18" s="16"/>
      <c r="J18" s="16"/>
      <c r="K18" s="20" t="s">
        <v>11</v>
      </c>
      <c r="L18" s="74"/>
      <c r="M18" s="74"/>
      <c r="N18" s="74"/>
      <c r="O18" s="16"/>
    </row>
    <row r="19" spans="2:15" x14ac:dyDescent="0.25">
      <c r="B19" s="20" t="s">
        <v>12</v>
      </c>
      <c r="C19" s="70"/>
      <c r="D19" s="70"/>
      <c r="E19" s="70"/>
      <c r="F19" s="16"/>
      <c r="H19" s="16"/>
      <c r="I19" s="16"/>
      <c r="J19" s="16"/>
      <c r="K19" s="20" t="s">
        <v>12</v>
      </c>
      <c r="L19" s="74"/>
      <c r="M19" s="74"/>
      <c r="N19" s="74"/>
      <c r="O19" s="16"/>
    </row>
    <row r="20" spans="2:15" x14ac:dyDescent="0.25">
      <c r="B20" s="20" t="s">
        <v>13</v>
      </c>
      <c r="C20" s="71"/>
      <c r="D20" s="70"/>
      <c r="E20" s="70"/>
      <c r="F20" s="16"/>
      <c r="G20" s="16"/>
      <c r="H20" s="16"/>
      <c r="I20" s="16"/>
      <c r="J20" s="16"/>
      <c r="K20" s="20" t="s">
        <v>13</v>
      </c>
      <c r="L20" s="71"/>
      <c r="M20" s="70"/>
      <c r="N20" s="70"/>
      <c r="O20" s="16"/>
    </row>
    <row r="21" spans="2:15" x14ac:dyDescent="0.25">
      <c r="B21" s="21" t="s">
        <v>14</v>
      </c>
      <c r="C21" s="71"/>
      <c r="D21" s="70"/>
      <c r="E21" s="70"/>
      <c r="F21" s="16"/>
      <c r="G21" s="16"/>
      <c r="H21" s="16"/>
      <c r="I21" s="16"/>
      <c r="J21" s="23"/>
      <c r="K21" s="16"/>
      <c r="L21" s="16"/>
      <c r="M21" s="16"/>
      <c r="N21" s="16"/>
      <c r="O21" s="16"/>
    </row>
    <row r="22" spans="2:15" x14ac:dyDescent="0.25">
      <c r="B22" s="21"/>
      <c r="C22" s="63"/>
      <c r="D22" s="23"/>
      <c r="E22" s="23"/>
      <c r="F22" s="16"/>
      <c r="G22" s="16"/>
      <c r="H22" s="16"/>
      <c r="I22" s="16"/>
      <c r="J22" s="23"/>
      <c r="K22" s="16"/>
      <c r="L22" s="16"/>
      <c r="M22" s="16"/>
      <c r="N22" s="16"/>
      <c r="O22" s="16"/>
    </row>
    <row r="23" spans="2:15" x14ac:dyDescent="0.25">
      <c r="B23" s="89" t="s">
        <v>510</v>
      </c>
      <c r="C23" s="63"/>
      <c r="D23" s="90"/>
      <c r="E23" s="90"/>
      <c r="F23" s="16"/>
      <c r="G23" s="16"/>
      <c r="H23" s="16"/>
      <c r="I23" s="16"/>
      <c r="J23" s="23"/>
      <c r="K23" s="16"/>
      <c r="L23" s="16"/>
      <c r="M23" s="16"/>
      <c r="N23" s="16"/>
      <c r="O23" s="16"/>
    </row>
    <row r="24" spans="2:15" x14ac:dyDescent="0.25">
      <c r="B24" s="30" t="s">
        <v>511</v>
      </c>
      <c r="C24" s="16"/>
      <c r="D24" s="24"/>
      <c r="E24" s="16"/>
      <c r="F24" s="24"/>
      <c r="G24" s="16"/>
      <c r="H24" s="19"/>
      <c r="I24" s="19"/>
      <c r="J24" s="19"/>
      <c r="K24" s="16"/>
      <c r="L24" s="16"/>
      <c r="M24" s="16"/>
      <c r="N24" s="16"/>
      <c r="O24" s="16"/>
    </row>
    <row r="25" spans="2:15" ht="17.45" customHeight="1" x14ac:dyDescent="0.25">
      <c r="B25" s="98"/>
      <c r="C25" s="99"/>
      <c r="D25" s="100"/>
      <c r="E25" s="16"/>
      <c r="F25" s="16"/>
      <c r="G25" s="26" t="s">
        <v>28</v>
      </c>
      <c r="H25" s="16"/>
      <c r="I25" s="16"/>
      <c r="J25" s="16"/>
      <c r="K25" s="12" t="s">
        <v>9</v>
      </c>
      <c r="L25" s="13" t="s">
        <v>17</v>
      </c>
      <c r="M25" s="14" t="s">
        <v>18</v>
      </c>
      <c r="N25" s="14" t="s">
        <v>19</v>
      </c>
      <c r="O25" s="16"/>
    </row>
    <row r="26" spans="2:15" ht="17.100000000000001" customHeight="1" x14ac:dyDescent="0.25">
      <c r="B26"/>
      <c r="C26" s="24"/>
      <c r="D26" s="16"/>
      <c r="F26" s="16"/>
      <c r="G26" s="30" t="s">
        <v>27</v>
      </c>
      <c r="H26" s="36" t="s">
        <v>31</v>
      </c>
      <c r="I26" s="32" t="s">
        <v>441</v>
      </c>
      <c r="J26"/>
      <c r="K26" s="5" t="str">
        <f>FormValues!C30</f>
        <v>Sample QC</v>
      </c>
      <c r="L26" s="10">
        <f>B28</f>
        <v>0</v>
      </c>
      <c r="M26" s="46">
        <f>IF(OR(FormValues!$E$26=1, FormValues!$E$26=2),FormValues!D30,IF(FormValues!$E$26=3,FormValues!E30,IF(FormValues!$E$26=4,FormValues!F30,0)))</f>
        <v>86.04</v>
      </c>
      <c r="N26" s="47">
        <f>M26*L26</f>
        <v>0</v>
      </c>
      <c r="O26" s="16"/>
    </row>
    <row r="27" spans="2:15" ht="16.5" customHeight="1" x14ac:dyDescent="0.25">
      <c r="B27" s="30" t="s">
        <v>29</v>
      </c>
      <c r="C27" s="16"/>
      <c r="D27" s="16"/>
      <c r="E27" s="16"/>
      <c r="F27" s="16"/>
      <c r="G27" s="56" t="s">
        <v>444</v>
      </c>
      <c r="H27" s="57" t="s">
        <v>474</v>
      </c>
      <c r="I27" s="49"/>
      <c r="J27" s="27"/>
      <c r="K27" s="6" t="str">
        <f>FormValues!C31</f>
        <v>CLR Prep</v>
      </c>
      <c r="L27" s="11">
        <f>I27</f>
        <v>0</v>
      </c>
      <c r="M27" s="46">
        <f>IF(OR(FormValues!$E$26=1, FormValues!$E$26=2),FormValues!D31,IF(FormValues!$E$26=3,FormValues!E31,IF(FormValues!$E$26=4,FormValues!F31,0)))</f>
        <v>532.63</v>
      </c>
      <c r="N27" s="47">
        <f t="shared" ref="N27:N33" si="0">M27*L27</f>
        <v>0</v>
      </c>
      <c r="O27" s="16"/>
    </row>
    <row r="28" spans="2:15" ht="15" customHeight="1" x14ac:dyDescent="0.25">
      <c r="B28" s="95"/>
      <c r="C28" s="96"/>
      <c r="D28" s="16"/>
      <c r="E28" s="16"/>
      <c r="F28" s="16"/>
      <c r="G28" s="56" t="s">
        <v>445</v>
      </c>
      <c r="H28" s="57" t="s">
        <v>475</v>
      </c>
      <c r="I28" s="49"/>
      <c r="J28" s="35"/>
      <c r="K28" s="5" t="str">
        <f>FormValues!C32</f>
        <v>Multiplex Prep</v>
      </c>
      <c r="L28" s="11">
        <f>I28</f>
        <v>0</v>
      </c>
      <c r="M28" s="46">
        <f>IF(OR(FormValues!$E$26=1, FormValues!$E$26=2),FormValues!D32,IF(FormValues!$E$26=3,FormValues!E32,IF(FormValues!$E$26=4,FormValues!F32,0)))</f>
        <v>503.05</v>
      </c>
      <c r="N28" s="47">
        <f t="shared" si="0"/>
        <v>0</v>
      </c>
      <c r="O28" s="16"/>
    </row>
    <row r="29" spans="2:15" ht="17.100000000000001" customHeight="1" x14ac:dyDescent="0.25">
      <c r="B29" s="16"/>
      <c r="C29" s="16"/>
      <c r="D29" s="16"/>
      <c r="E29" s="16"/>
      <c r="F29" s="16"/>
      <c r="G29" s="56" t="s">
        <v>446</v>
      </c>
      <c r="H29" s="57" t="s">
        <v>517</v>
      </c>
      <c r="I29" s="49"/>
      <c r="J29" s="27"/>
      <c r="K29" s="5" t="str">
        <f>FormValues!C33</f>
        <v>Amplicon Prep</v>
      </c>
      <c r="L29" s="11">
        <f>IF(I29&gt;0,I29,IF(I30&gt;0,1,IF(I32&gt;0,I32,0)))</f>
        <v>0</v>
      </c>
      <c r="M29" s="46">
        <f>IF(OR(FormValues!$E$26=1, FormValues!$E$26=2),FormValues!D33,IF(FormValues!$E$26=3,FormValues!E33,IF(FormValues!$E$26=4,FormValues!F33,0)))</f>
        <v>460.98</v>
      </c>
      <c r="N29" s="47">
        <f t="shared" si="0"/>
        <v>0</v>
      </c>
      <c r="O29" s="16"/>
    </row>
    <row r="30" spans="2:15" ht="18.95" customHeight="1" x14ac:dyDescent="0.25">
      <c r="B30" s="30" t="s">
        <v>24</v>
      </c>
      <c r="C30" s="30"/>
      <c r="D30" s="16"/>
      <c r="E30" s="16"/>
      <c r="F30" s="16"/>
      <c r="G30" s="9" t="s">
        <v>493</v>
      </c>
      <c r="H30" s="57" t="s">
        <v>517</v>
      </c>
      <c r="I30" s="49"/>
      <c r="J30" s="27"/>
      <c r="K30" s="5" t="str">
        <f>FormValues!C34</f>
        <v>Additional Amplicon</v>
      </c>
      <c r="L30" s="11">
        <f>IF(I30&gt;0,I30-1,0)</f>
        <v>0</v>
      </c>
      <c r="M30" s="46">
        <f>IF(OR(FormValues!$E$26=1, FormValues!$E$26=2),FormValues!D34,IF(FormValues!$E$26=3,FormValues!E34,IF(FormValues!$E$26=4,FormValues!F34,0)))</f>
        <v>33.090000000000003</v>
      </c>
      <c r="N30" s="47">
        <f t="shared" si="0"/>
        <v>0</v>
      </c>
      <c r="O30" s="16"/>
    </row>
    <row r="31" spans="2:15" ht="15.95" customHeight="1" x14ac:dyDescent="0.25">
      <c r="B31" s="101" t="s">
        <v>23</v>
      </c>
      <c r="C31" s="102"/>
      <c r="D31" s="31" t="s">
        <v>22</v>
      </c>
      <c r="E31" s="16"/>
      <c r="F31" s="16"/>
      <c r="G31" s="56" t="s">
        <v>450</v>
      </c>
      <c r="H31" s="57" t="s">
        <v>475</v>
      </c>
      <c r="I31" s="49"/>
      <c r="J31" s="27"/>
      <c r="K31" s="4" t="str">
        <f>FormValues!C35</f>
        <v>BP Size Selection</v>
      </c>
      <c r="L31" s="11">
        <f>$I$36</f>
        <v>0</v>
      </c>
      <c r="M31" s="46">
        <f>IF(OR(FormValues!$E$26=1, FormValues!$E$26=2),FormValues!D35,IF(FormValues!$E$26=3,FormValues!E35,IF(FormValues!$E$26=4,FormValues!F35,0)))</f>
        <v>216.98</v>
      </c>
      <c r="N31" s="47">
        <f t="shared" si="0"/>
        <v>0</v>
      </c>
      <c r="O31" s="16"/>
    </row>
    <row r="32" spans="2:15" ht="17.100000000000001" customHeight="1" x14ac:dyDescent="0.25">
      <c r="B32" s="104" t="str">
        <f>IF(ISNUMBER(SEARCH("Libraries",B31)),"Customer prepared libraries for sequencing only","DNA for library prep services and sequencing")</f>
        <v>DNA for library prep services and sequencing</v>
      </c>
      <c r="C32" s="104"/>
      <c r="D32" s="16"/>
      <c r="E32" s="16"/>
      <c r="F32" s="16"/>
      <c r="G32" s="56" t="s">
        <v>515</v>
      </c>
      <c r="H32" s="57" t="s">
        <v>495</v>
      </c>
      <c r="I32" s="49"/>
      <c r="J32"/>
      <c r="K32" s="4" t="str">
        <f>FormValues!C36</f>
        <v>DNA Dmg Repair</v>
      </c>
      <c r="L32" s="11"/>
      <c r="M32" s="46">
        <f>IF(OR(FormValues!$E$26=1, FormValues!$E$26=2),FormValues!D36,IF(FormValues!$E$26=3,FormValues!E36,IF(FormValues!$E$26=4,FormValues!F36,0)))</f>
        <v>207.5</v>
      </c>
      <c r="N32" s="47">
        <f t="shared" si="0"/>
        <v>0</v>
      </c>
      <c r="O32" s="16"/>
    </row>
    <row r="33" spans="2:15" x14ac:dyDescent="0.25">
      <c r="B33" s="105"/>
      <c r="C33" s="105"/>
      <c r="D33" s="16"/>
      <c r="E33" s="16"/>
      <c r="F33" s="16"/>
      <c r="G33" s="56" t="s">
        <v>515</v>
      </c>
      <c r="H33" s="57" t="s">
        <v>496</v>
      </c>
      <c r="I33" s="49"/>
      <c r="J33" s="16"/>
      <c r="K33" s="4" t="str">
        <f>FormValues!C37</f>
        <v>HiFi Prep</v>
      </c>
      <c r="L33" s="11">
        <f>$I$31</f>
        <v>0</v>
      </c>
      <c r="M33" s="46">
        <f>IF(OR(FormValues!$E$26=1, FormValues!$E$26=2),FormValues!D37,IF(FormValues!$E$26=3,FormValues!E37,IF(FormValues!$E$26=4,FormValues!F37,0)))</f>
        <v>1427.46</v>
      </c>
      <c r="N33" s="47">
        <f t="shared" si="0"/>
        <v>0</v>
      </c>
      <c r="O33" s="16"/>
    </row>
    <row r="34" spans="2:15" ht="17.45" customHeight="1" x14ac:dyDescent="0.25">
      <c r="B34" s="16"/>
      <c r="C34" s="16"/>
      <c r="D34" s="16"/>
      <c r="E34" s="16"/>
      <c r="F34" s="16"/>
      <c r="G34" s="16"/>
      <c r="H34" s="16"/>
      <c r="I34" s="16"/>
      <c r="J34" s="22"/>
      <c r="K34" s="4" t="str">
        <f>FormValues!C38</f>
        <v>Iso-Seq Prep</v>
      </c>
      <c r="L34" s="11">
        <f>I33</f>
        <v>0</v>
      </c>
      <c r="M34" s="46">
        <f>IF(OR(FormValues!$E$26=1, FormValues!$E$26=2),FormValues!D38,IF(FormValues!$E$26=3,FormValues!E38,IF(FormValues!$E$26=4,FormValues!F38,0)))</f>
        <v>1100.22</v>
      </c>
      <c r="N34" s="47">
        <f t="shared" ref="N34" si="1">M34*L34</f>
        <v>0</v>
      </c>
      <c r="O34" s="16"/>
    </row>
    <row r="35" spans="2:15" ht="18.600000000000001" customHeight="1" x14ac:dyDescent="0.25">
      <c r="B35" s="106" t="s">
        <v>30</v>
      </c>
      <c r="C35" s="106"/>
      <c r="D35" s="50" t="s">
        <v>467</v>
      </c>
      <c r="E35" s="50"/>
      <c r="F35" s="16"/>
      <c r="G35" s="12" t="s">
        <v>32</v>
      </c>
      <c r="H35" s="58"/>
      <c r="I35" s="4"/>
      <c r="J35" s="22"/>
      <c r="K35" s="4" t="str">
        <f>FormValues!C39</f>
        <v>Sequel II Short Movie</v>
      </c>
      <c r="L35" s="11">
        <f>C42</f>
        <v>0</v>
      </c>
      <c r="M35" s="46">
        <f>IF(OR(FormValues!$E$26=1, FormValues!$E$26=2),FormValues!D39,IF(FormValues!$E$26=3,FormValues!E39,IF(FormValues!$E$26=4,FormValues!F39,0)))</f>
        <v>2396.38</v>
      </c>
      <c r="N35" s="47">
        <f t="shared" ref="N35:N40" si="2">M35*L35</f>
        <v>0</v>
      </c>
      <c r="O35" s="16"/>
    </row>
    <row r="36" spans="2:15" ht="17.45" customHeight="1" x14ac:dyDescent="0.25">
      <c r="B36" s="101" t="s">
        <v>468</v>
      </c>
      <c r="C36" s="102"/>
      <c r="D36" s="101" t="s">
        <v>465</v>
      </c>
      <c r="E36" s="102"/>
      <c r="F36" s="16"/>
      <c r="G36" s="59" t="s">
        <v>476</v>
      </c>
      <c r="H36" s="61" t="s">
        <v>477</v>
      </c>
      <c r="I36" s="60"/>
      <c r="J36" s="22"/>
      <c r="K36" s="4" t="str">
        <f>FormValues!C40</f>
        <v>Sequel II Long Movie</v>
      </c>
      <c r="L36" s="11">
        <f>C43</f>
        <v>0</v>
      </c>
      <c r="M36" s="46">
        <f>IF(OR(FormValues!$E$26=1, FormValues!$E$26=2),FormValues!D40,IF(FormValues!$E$26=3,FormValues!E40,IF(FormValues!$E$26=4,FormValues!F40,0)))</f>
        <v>2934.45</v>
      </c>
      <c r="N36" s="47">
        <f t="shared" si="2"/>
        <v>0</v>
      </c>
      <c r="O36" s="16"/>
    </row>
    <row r="37" spans="2:15" ht="19.5" customHeight="1" x14ac:dyDescent="0.25">
      <c r="B37" s="16"/>
      <c r="C37" s="16"/>
      <c r="D37" s="16"/>
      <c r="E37" s="16"/>
      <c r="F37" s="22"/>
      <c r="G37" s="16"/>
      <c r="H37" s="16"/>
      <c r="I37" s="16"/>
      <c r="J37" s="16"/>
      <c r="K37" s="4" t="str">
        <f>FormValues!C41</f>
        <v>BA Run</v>
      </c>
      <c r="L37" s="11"/>
      <c r="M37" s="46">
        <f>IF(OR(FormValues!$E$26=1, FormValues!$E$26=2),FormValues!D41,IF(FormValues!$E$26=3,FormValues!E41,IF(FormValues!$E$26=4,FormValues!F41,0)))</f>
        <v>191.55</v>
      </c>
      <c r="N37" s="47">
        <f t="shared" si="2"/>
        <v>0</v>
      </c>
      <c r="O37" s="16"/>
    </row>
    <row r="38" spans="2:15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4" t="str">
        <f>FormValues!C42</f>
        <v>FEMTO Run</v>
      </c>
      <c r="L38" s="11"/>
      <c r="M38" s="46">
        <f>IF(OR(FormValues!$E$26=1, FormValues!$E$26=2),FormValues!D42,IF(FormValues!$E$26=3,FormValues!E42,IF(FormValues!$E$26=4,FormValues!F42,0)))</f>
        <v>556.41999999999996</v>
      </c>
      <c r="N38" s="47">
        <f t="shared" si="2"/>
        <v>0</v>
      </c>
      <c r="O38" s="16"/>
    </row>
    <row r="39" spans="2:15" x14ac:dyDescent="0.25">
      <c r="B39" s="30" t="s">
        <v>20</v>
      </c>
      <c r="C39" s="16"/>
      <c r="D39" s="35"/>
      <c r="E39" s="16"/>
      <c r="F39" s="16"/>
      <c r="G39" s="30" t="s">
        <v>33</v>
      </c>
      <c r="H39" s="16"/>
      <c r="I39" s="16"/>
      <c r="J39" s="16"/>
      <c r="K39" s="4" t="str">
        <f>FormValues!C43</f>
        <v>CCS Analysis</v>
      </c>
      <c r="L39" s="11">
        <f>$C$47</f>
        <v>0</v>
      </c>
      <c r="M39" s="46">
        <f>IF(OR(FormValues!$E$26=1, FormValues!$E$26=2),FormValues!D43,IF(FormValues!$E$26=3,FormValues!E43,IF(FormValues!$E$26=4,FormValues!F43,0)))</f>
        <v>249.28</v>
      </c>
      <c r="N39" s="47">
        <f t="shared" si="2"/>
        <v>0</v>
      </c>
      <c r="O39" s="16"/>
    </row>
    <row r="40" spans="2:15" x14ac:dyDescent="0.25">
      <c r="B40" s="16" t="s">
        <v>478</v>
      </c>
      <c r="C40" s="62" t="s">
        <v>479</v>
      </c>
      <c r="D40" s="35"/>
      <c r="E40" s="16"/>
      <c r="F40" s="16"/>
      <c r="G40" s="38" t="s">
        <v>35</v>
      </c>
      <c r="H40" s="31" t="s">
        <v>22</v>
      </c>
      <c r="I40" s="16"/>
      <c r="J40" s="16"/>
      <c r="K40" s="4" t="str">
        <f>FormValues!C44</f>
        <v>Non-GUI Analysis</v>
      </c>
      <c r="L40" s="11"/>
      <c r="M40" s="46">
        <f>IF(OR(FormValues!$E$26=1, FormValues!$E$26=2),FormValues!D44,IF(FormValues!$E$26=3,FormValues!E44,IF(FormValues!$E$26=4,FormValues!F44,0)))</f>
        <v>448.92</v>
      </c>
      <c r="N40" s="47">
        <f t="shared" si="2"/>
        <v>0</v>
      </c>
      <c r="O40" s="16"/>
    </row>
    <row r="41" spans="2:15" x14ac:dyDescent="0.25">
      <c r="B41" s="16" t="s">
        <v>488</v>
      </c>
      <c r="C41" s="62" t="s">
        <v>514</v>
      </c>
      <c r="D41" s="35"/>
      <c r="E41" s="16"/>
      <c r="F41" s="16"/>
      <c r="G41" s="16"/>
      <c r="H41" s="16"/>
      <c r="I41" s="16"/>
      <c r="J41" s="16"/>
      <c r="K41" s="51" t="s">
        <v>464</v>
      </c>
      <c r="L41" s="52"/>
      <c r="M41" s="53"/>
      <c r="N41" s="54">
        <f>SUM(N26:N40)</f>
        <v>0</v>
      </c>
      <c r="O41" s="16"/>
    </row>
    <row r="42" spans="2:15" x14ac:dyDescent="0.25">
      <c r="B42" s="16" t="s">
        <v>489</v>
      </c>
      <c r="C42" s="7"/>
      <c r="D42" s="35"/>
      <c r="E42" s="16"/>
      <c r="F42" s="16"/>
      <c r="G42" s="30" t="s">
        <v>486</v>
      </c>
      <c r="H42" s="16"/>
      <c r="I42" s="16"/>
      <c r="J42" s="16"/>
      <c r="K42" s="16"/>
      <c r="L42" s="16"/>
      <c r="M42" s="16"/>
      <c r="N42" s="16"/>
      <c r="O42" s="16"/>
    </row>
    <row r="43" spans="2:15" ht="14.45" customHeight="1" x14ac:dyDescent="0.25">
      <c r="B43" s="22" t="s">
        <v>490</v>
      </c>
      <c r="C43" s="7"/>
      <c r="D43" s="35"/>
      <c r="E43" s="16"/>
      <c r="F43" s="16"/>
      <c r="G43" s="101" t="s">
        <v>37</v>
      </c>
      <c r="H43" s="102"/>
      <c r="I43" s="31" t="s">
        <v>22</v>
      </c>
      <c r="J43" s="16"/>
      <c r="K43" s="16"/>
      <c r="L43" s="16"/>
      <c r="M43" s="16"/>
      <c r="N43" s="16"/>
      <c r="O43" s="16"/>
    </row>
    <row r="44" spans="2:15" x14ac:dyDescent="0.25">
      <c r="B44" s="16"/>
      <c r="C44" s="16"/>
      <c r="D44" s="35"/>
      <c r="E44" s="16"/>
      <c r="F44" s="16"/>
      <c r="G44" s="101" t="s">
        <v>440</v>
      </c>
      <c r="H44" s="102"/>
      <c r="I44" s="31" t="s">
        <v>22</v>
      </c>
      <c r="J44" s="16"/>
      <c r="K44" s="22"/>
      <c r="L44" s="67"/>
      <c r="M44" s="68"/>
      <c r="N44" s="69"/>
      <c r="O44" s="16"/>
    </row>
    <row r="45" spans="2:15" ht="14.45" customHeight="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2:15" ht="14.45" customHeight="1" x14ac:dyDescent="0.25">
      <c r="B46" s="30" t="s">
        <v>487</v>
      </c>
      <c r="C46" s="16"/>
      <c r="D46" s="35"/>
      <c r="E46" s="16"/>
      <c r="F46" s="16"/>
      <c r="G46" s="103" t="str">
        <f>IF(G40="Yes","Please Complete the Sample_Barcode_Map Tab","")</f>
        <v/>
      </c>
      <c r="H46" s="103"/>
      <c r="I46" s="103"/>
      <c r="J46" s="16"/>
      <c r="K46" s="16"/>
      <c r="L46" s="16"/>
      <c r="M46" s="16"/>
      <c r="N46" s="16"/>
      <c r="O46" s="16"/>
    </row>
    <row r="47" spans="2:15" x14ac:dyDescent="0.25">
      <c r="B47" s="97" t="s">
        <v>513</v>
      </c>
      <c r="C47" s="38"/>
      <c r="D47" s="31" t="s">
        <v>22</v>
      </c>
      <c r="E47" s="91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2:15" x14ac:dyDescent="0.25">
      <c r="B48" s="97"/>
      <c r="C48" s="16"/>
      <c r="D48" s="91"/>
      <c r="E48" s="91"/>
      <c r="F48" s="16"/>
      <c r="G48" s="30" t="s">
        <v>494</v>
      </c>
      <c r="H48" s="16"/>
      <c r="I48" s="16"/>
      <c r="J48" s="16"/>
      <c r="K48" s="16"/>
      <c r="L48" s="16"/>
      <c r="M48" s="16"/>
      <c r="N48" s="16"/>
      <c r="O48" s="16"/>
    </row>
    <row r="49" spans="1:22" ht="14.45" customHeight="1" x14ac:dyDescent="0.25">
      <c r="B49" s="16"/>
      <c r="C49" s="16"/>
      <c r="D49" s="16"/>
      <c r="E49" s="16"/>
      <c r="F49" s="16"/>
      <c r="G49" s="75"/>
      <c r="H49" s="76"/>
      <c r="I49" s="77"/>
      <c r="J49" s="16"/>
      <c r="K49" s="16"/>
      <c r="L49" s="16"/>
      <c r="M49" s="16"/>
      <c r="N49" s="16"/>
      <c r="O49" s="16"/>
    </row>
    <row r="50" spans="1:22" x14ac:dyDescent="0.25">
      <c r="B50" s="92" t="s">
        <v>512</v>
      </c>
      <c r="C50" s="92"/>
      <c r="D50" s="92"/>
      <c r="E50" s="92"/>
      <c r="F50" s="22"/>
      <c r="G50" s="78"/>
      <c r="H50" s="22"/>
      <c r="I50" s="79"/>
      <c r="J50" s="16"/>
      <c r="K50" s="16"/>
      <c r="L50" s="16"/>
      <c r="M50" s="16"/>
      <c r="N50" s="16"/>
      <c r="O50" s="16"/>
    </row>
    <row r="51" spans="1:22" x14ac:dyDescent="0.25">
      <c r="B51" s="92"/>
      <c r="C51" s="92"/>
      <c r="D51" s="92"/>
      <c r="E51" s="92"/>
      <c r="F51" s="22"/>
      <c r="G51" s="80"/>
      <c r="H51" s="81"/>
      <c r="I51" s="82"/>
      <c r="J51" s="16"/>
      <c r="K51" s="16"/>
      <c r="L51" s="16"/>
      <c r="M51" s="16"/>
      <c r="N51" s="16"/>
      <c r="O51" s="16"/>
    </row>
    <row r="52" spans="1:22" x14ac:dyDescent="0.25">
      <c r="B52" s="16"/>
      <c r="C52" s="16"/>
      <c r="D52" s="16"/>
      <c r="E52" s="16"/>
      <c r="F52" s="22"/>
      <c r="G52" s="83"/>
      <c r="H52" s="83"/>
      <c r="I52" s="83"/>
      <c r="J52" s="16"/>
      <c r="K52" s="16"/>
      <c r="L52" s="16"/>
      <c r="M52" s="16"/>
      <c r="N52" s="16"/>
      <c r="O52" s="16"/>
    </row>
    <row r="53" spans="1:22" x14ac:dyDescent="0.25">
      <c r="B53" s="16"/>
      <c r="C53" s="16"/>
      <c r="D53" s="16"/>
      <c r="E53" s="16"/>
      <c r="F53" s="22"/>
      <c r="G53" s="39"/>
      <c r="H53" s="39"/>
      <c r="I53" s="39"/>
      <c r="J53" s="16"/>
      <c r="K53" s="16"/>
      <c r="L53" s="16"/>
      <c r="M53" s="16"/>
      <c r="N53" s="16"/>
      <c r="O53" s="16"/>
    </row>
    <row r="54" spans="1:22" s="8" customFormat="1" ht="43.5" customHeight="1" x14ac:dyDescent="0.25">
      <c r="A54" s="33"/>
      <c r="B54" s="93" t="s">
        <v>16</v>
      </c>
      <c r="C54" s="94"/>
      <c r="D54" s="73" t="s">
        <v>482</v>
      </c>
      <c r="E54" s="73" t="s">
        <v>481</v>
      </c>
      <c r="F54" s="73" t="s">
        <v>483</v>
      </c>
      <c r="G54" s="72" t="s">
        <v>484</v>
      </c>
      <c r="H54" s="72" t="str">
        <f>IF($I$33&lt;&gt;0,"RNA source (tissue, whole organism, etc)","*DNA source (bacterial, tissues, blood, etc)")</f>
        <v>*DNA source (bacterial, tissues, blood, etc)</v>
      </c>
      <c r="I54" s="73" t="s">
        <v>485</v>
      </c>
      <c r="J54" s="72" t="str">
        <f>IF($I$33&lt;&gt;0,"RIN Score","Size range (bp)")</f>
        <v>Size range (bp)</v>
      </c>
      <c r="K54" s="73" t="str">
        <f>IF($I$33&lt;&gt;0,"260/280","Size range determined by: (gel, Bio Analyzer, or?)")</f>
        <v>Size range determined by: (gel, Bio Analyzer, or?)</v>
      </c>
      <c r="L54" s="73" t="str">
        <f>IF($I$33&lt;&gt;0,"260/230","Target Coverage")</f>
        <v>Target Coverage</v>
      </c>
      <c r="M54" s="72" t="str">
        <f>IF($I$33&lt;&gt;0,"Is the sample Total RNA or PolyA+ RNA?","Genome Size")</f>
        <v>Genome Size</v>
      </c>
      <c r="N54" s="72" t="s">
        <v>480</v>
      </c>
      <c r="O54" s="33"/>
      <c r="P54" s="33"/>
      <c r="Q54" s="33"/>
      <c r="R54" s="33"/>
      <c r="S54" s="33"/>
      <c r="T54" s="33"/>
      <c r="U54" s="33"/>
      <c r="V54" s="33"/>
    </row>
    <row r="55" spans="1:22" x14ac:dyDescent="0.25">
      <c r="B55" s="95"/>
      <c r="C55" s="96"/>
      <c r="D55" s="9"/>
      <c r="E55" s="9"/>
      <c r="F55" s="9"/>
      <c r="G55" s="7"/>
      <c r="H55" s="7"/>
      <c r="I55" s="9"/>
      <c r="J55" s="7"/>
      <c r="K55" s="9"/>
      <c r="L55" s="9"/>
      <c r="M55" s="7"/>
      <c r="N55" s="7"/>
      <c r="O55" s="16"/>
    </row>
    <row r="56" spans="1:22" x14ac:dyDescent="0.25">
      <c r="B56" s="95"/>
      <c r="C56" s="96"/>
      <c r="D56" s="9"/>
      <c r="E56" s="9"/>
      <c r="F56" s="9"/>
      <c r="G56" s="7"/>
      <c r="H56" s="7"/>
      <c r="I56" s="9"/>
      <c r="J56" s="7"/>
      <c r="K56" s="9"/>
      <c r="L56" s="9"/>
      <c r="M56" s="7"/>
      <c r="N56" s="7"/>
      <c r="O56" s="16"/>
    </row>
    <row r="57" spans="1:22" x14ac:dyDescent="0.25">
      <c r="B57" s="95"/>
      <c r="C57" s="96"/>
      <c r="D57" s="9"/>
      <c r="E57" s="9"/>
      <c r="F57" s="9"/>
      <c r="G57" s="7"/>
      <c r="H57" s="7"/>
      <c r="I57" s="9"/>
      <c r="J57" s="7"/>
      <c r="K57" s="9"/>
      <c r="L57" s="9"/>
      <c r="M57" s="7"/>
      <c r="N57" s="7"/>
      <c r="O57" s="16"/>
    </row>
    <row r="58" spans="1:22" x14ac:dyDescent="0.25">
      <c r="B58" s="95"/>
      <c r="C58" s="96"/>
      <c r="D58" s="9"/>
      <c r="E58" s="9"/>
      <c r="F58" s="9"/>
      <c r="G58" s="7"/>
      <c r="H58" s="7"/>
      <c r="I58" s="9"/>
      <c r="J58" s="7"/>
      <c r="K58" s="9"/>
      <c r="L58" s="9"/>
      <c r="M58" s="7"/>
      <c r="N58" s="7"/>
      <c r="O58" s="16"/>
    </row>
    <row r="59" spans="1:22" x14ac:dyDescent="0.25">
      <c r="B59" s="95"/>
      <c r="C59" s="96"/>
      <c r="D59" s="9"/>
      <c r="E59" s="9"/>
      <c r="F59" s="9"/>
      <c r="G59" s="7"/>
      <c r="H59" s="7"/>
      <c r="I59" s="37"/>
      <c r="J59" s="7"/>
      <c r="K59" s="9"/>
      <c r="L59" s="9"/>
      <c r="M59" s="7"/>
      <c r="N59" s="7"/>
      <c r="O59" s="16"/>
    </row>
    <row r="60" spans="1:22" x14ac:dyDescent="0.25">
      <c r="B60" s="95"/>
      <c r="C60" s="96"/>
      <c r="D60" s="9"/>
      <c r="E60" s="9"/>
      <c r="F60" s="9"/>
      <c r="G60" s="7"/>
      <c r="H60" s="7"/>
      <c r="I60" s="9"/>
      <c r="J60" s="7"/>
      <c r="K60" s="9"/>
      <c r="L60" s="9"/>
      <c r="M60" s="7"/>
      <c r="N60" s="7"/>
      <c r="O60" s="16"/>
    </row>
    <row r="61" spans="1:22" x14ac:dyDescent="0.25">
      <c r="B61" s="95"/>
      <c r="C61" s="96"/>
      <c r="D61" s="9"/>
      <c r="E61" s="9"/>
      <c r="F61" s="9"/>
      <c r="G61" s="7"/>
      <c r="H61" s="7"/>
      <c r="I61" s="9"/>
      <c r="J61" s="7"/>
      <c r="K61" s="9"/>
      <c r="L61" s="9"/>
      <c r="M61" s="7"/>
      <c r="N61" s="7"/>
      <c r="O61" s="16"/>
    </row>
    <row r="62" spans="1:22" x14ac:dyDescent="0.25">
      <c r="B62" s="95"/>
      <c r="C62" s="96"/>
      <c r="D62" s="9"/>
      <c r="E62" s="9"/>
      <c r="F62" s="9"/>
      <c r="G62" s="7"/>
      <c r="H62" s="7"/>
      <c r="I62" s="9"/>
      <c r="J62" s="7"/>
      <c r="K62" s="9"/>
      <c r="L62" s="9"/>
      <c r="M62" s="7"/>
      <c r="N62" s="7"/>
      <c r="O62" s="16"/>
    </row>
    <row r="63" spans="1:22" x14ac:dyDescent="0.25">
      <c r="B63" s="95"/>
      <c r="C63" s="96"/>
      <c r="D63" s="9"/>
      <c r="E63" s="9"/>
      <c r="F63" s="9"/>
      <c r="G63" s="7"/>
      <c r="H63" s="7"/>
      <c r="I63" s="9"/>
      <c r="J63" s="7"/>
      <c r="K63" s="9"/>
      <c r="L63" s="9"/>
      <c r="M63" s="7"/>
      <c r="N63" s="7"/>
      <c r="O63" s="16"/>
    </row>
    <row r="64" spans="1:22" x14ac:dyDescent="0.25">
      <c r="B64" s="95"/>
      <c r="C64" s="96"/>
      <c r="D64" s="9"/>
      <c r="E64" s="9"/>
      <c r="F64" s="9"/>
      <c r="G64" s="7"/>
      <c r="H64" s="7"/>
      <c r="I64" s="9"/>
      <c r="J64" s="7"/>
      <c r="K64" s="9"/>
      <c r="L64" s="9"/>
      <c r="M64" s="7"/>
      <c r="N64" s="7"/>
      <c r="O64" s="16"/>
    </row>
    <row r="65" spans="2:15" x14ac:dyDescent="0.25">
      <c r="B65" s="95"/>
      <c r="C65" s="96"/>
      <c r="D65" s="9"/>
      <c r="E65" s="9"/>
      <c r="F65" s="9"/>
      <c r="G65" s="7"/>
      <c r="H65" s="7"/>
      <c r="I65" s="9"/>
      <c r="J65" s="7"/>
      <c r="K65" s="9"/>
      <c r="L65" s="9"/>
      <c r="M65" s="7"/>
      <c r="N65" s="7"/>
      <c r="O65" s="16"/>
    </row>
    <row r="66" spans="2:15" x14ac:dyDescent="0.25">
      <c r="B66" s="95"/>
      <c r="C66" s="96"/>
      <c r="D66" s="9"/>
      <c r="E66" s="9"/>
      <c r="F66" s="9"/>
      <c r="G66" s="7"/>
      <c r="H66" s="7"/>
      <c r="I66" s="9"/>
      <c r="J66" s="7"/>
      <c r="K66" s="9"/>
      <c r="L66" s="9"/>
      <c r="M66" s="7"/>
      <c r="N66" s="7"/>
      <c r="O66" s="16"/>
    </row>
    <row r="67" spans="2:15" x14ac:dyDescent="0.25">
      <c r="B67" s="95"/>
      <c r="C67" s="96"/>
      <c r="D67" s="9"/>
      <c r="E67" s="9"/>
      <c r="F67" s="9"/>
      <c r="G67" s="7"/>
      <c r="H67" s="7"/>
      <c r="I67" s="9"/>
      <c r="J67" s="7"/>
      <c r="K67" s="9"/>
      <c r="L67" s="9"/>
      <c r="M67" s="7"/>
      <c r="N67" s="7"/>
      <c r="O67" s="16"/>
    </row>
    <row r="68" spans="2:15" x14ac:dyDescent="0.25">
      <c r="B68" s="95"/>
      <c r="C68" s="96"/>
      <c r="D68" s="9"/>
      <c r="E68" s="9"/>
      <c r="F68" s="9"/>
      <c r="G68" s="7"/>
      <c r="H68" s="7"/>
      <c r="I68" s="9"/>
      <c r="J68" s="7"/>
      <c r="K68" s="9"/>
      <c r="L68" s="9"/>
      <c r="M68" s="7"/>
      <c r="N68" s="7"/>
    </row>
    <row r="69" spans="2:15" x14ac:dyDescent="0.25">
      <c r="B69" s="95"/>
      <c r="C69" s="96"/>
      <c r="D69" s="9"/>
      <c r="E69" s="9"/>
      <c r="F69" s="9"/>
      <c r="G69" s="7"/>
      <c r="H69" s="7"/>
      <c r="I69" s="9"/>
      <c r="J69" s="7"/>
      <c r="K69" s="9"/>
      <c r="L69" s="9"/>
      <c r="M69" s="7"/>
      <c r="N69" s="7"/>
      <c r="O69" s="16"/>
    </row>
    <row r="70" spans="2:15" x14ac:dyDescent="0.25">
      <c r="B70" s="95"/>
      <c r="C70" s="96"/>
      <c r="D70" s="9"/>
      <c r="E70" s="9"/>
      <c r="F70" s="9"/>
      <c r="G70" s="7"/>
      <c r="H70" s="7"/>
      <c r="I70" s="9"/>
      <c r="J70" s="7"/>
      <c r="K70" s="9"/>
      <c r="L70" s="9"/>
      <c r="M70" s="7"/>
      <c r="N70" s="7"/>
      <c r="O70" s="16"/>
    </row>
    <row r="71" spans="2:15" x14ac:dyDescent="0.25">
      <c r="B71" s="95"/>
      <c r="C71" s="96"/>
      <c r="D71" s="9"/>
      <c r="E71" s="9"/>
      <c r="F71" s="9"/>
      <c r="G71" s="7"/>
      <c r="H71" s="7"/>
      <c r="I71" s="9"/>
      <c r="J71" s="7"/>
      <c r="K71" s="9"/>
      <c r="L71" s="9"/>
      <c r="M71" s="7"/>
      <c r="N71" s="7"/>
      <c r="O71" s="16"/>
    </row>
    <row r="72" spans="2:15" x14ac:dyDescent="0.25">
      <c r="B72" s="95"/>
      <c r="C72" s="96"/>
      <c r="D72" s="9"/>
      <c r="E72" s="9"/>
      <c r="F72" s="9"/>
      <c r="G72" s="7"/>
      <c r="H72" s="7"/>
      <c r="I72" s="9"/>
      <c r="J72" s="7"/>
      <c r="K72" s="9"/>
      <c r="L72" s="9"/>
      <c r="M72" s="7"/>
      <c r="N72" s="7"/>
      <c r="O72" s="16"/>
    </row>
    <row r="73" spans="2:15" x14ac:dyDescent="0.25">
      <c r="B73" s="95"/>
      <c r="C73" s="96"/>
      <c r="D73" s="9"/>
      <c r="E73" s="9"/>
      <c r="F73" s="9"/>
      <c r="G73" s="7"/>
      <c r="H73" s="7"/>
      <c r="I73" s="9"/>
      <c r="J73" s="7"/>
      <c r="K73" s="9"/>
      <c r="L73" s="9"/>
      <c r="M73" s="7"/>
      <c r="N73" s="7"/>
      <c r="O73" s="16"/>
    </row>
    <row r="74" spans="2:15" x14ac:dyDescent="0.25">
      <c r="B74" s="95"/>
      <c r="C74" s="96"/>
      <c r="D74" s="9"/>
      <c r="E74" s="9"/>
      <c r="F74" s="9"/>
      <c r="G74" s="7"/>
      <c r="H74" s="7"/>
      <c r="I74" s="9"/>
      <c r="J74" s="7"/>
      <c r="K74" s="9"/>
      <c r="L74" s="9"/>
      <c r="M74" s="7"/>
      <c r="N74" s="7"/>
      <c r="O74" s="16"/>
    </row>
    <row r="75" spans="2:15" x14ac:dyDescent="0.25">
      <c r="B75" s="95"/>
      <c r="C75" s="96"/>
      <c r="D75" s="9"/>
      <c r="E75" s="9"/>
      <c r="F75" s="9"/>
      <c r="G75" s="7"/>
      <c r="H75" s="7"/>
      <c r="I75" s="37"/>
      <c r="J75" s="7"/>
      <c r="K75" s="9"/>
      <c r="L75" s="9"/>
      <c r="M75" s="7"/>
      <c r="N75" s="7"/>
      <c r="O75" s="16"/>
    </row>
    <row r="76" spans="2:15" x14ac:dyDescent="0.25">
      <c r="B76" s="95"/>
      <c r="C76" s="96"/>
      <c r="D76" s="9"/>
      <c r="E76" s="9"/>
      <c r="F76" s="9"/>
      <c r="G76" s="7"/>
      <c r="H76" s="7"/>
      <c r="I76" s="9"/>
      <c r="J76" s="7"/>
      <c r="K76" s="9"/>
      <c r="L76" s="9"/>
      <c r="M76" s="7"/>
      <c r="N76" s="7"/>
      <c r="O76" s="16"/>
    </row>
    <row r="77" spans="2:15" x14ac:dyDescent="0.25">
      <c r="B77" s="95"/>
      <c r="C77" s="96"/>
      <c r="D77" s="9"/>
      <c r="E77" s="9"/>
      <c r="F77" s="9"/>
      <c r="G77" s="7"/>
      <c r="H77" s="7"/>
      <c r="I77" s="9"/>
      <c r="J77" s="7"/>
      <c r="K77" s="9"/>
      <c r="L77" s="9"/>
      <c r="M77" s="7"/>
      <c r="N77" s="7"/>
      <c r="O77" s="16"/>
    </row>
    <row r="78" spans="2:15" x14ac:dyDescent="0.25">
      <c r="B78" s="95"/>
      <c r="C78" s="96"/>
      <c r="D78" s="9"/>
      <c r="E78" s="9"/>
      <c r="F78" s="9"/>
      <c r="G78" s="7"/>
      <c r="H78" s="7"/>
      <c r="I78" s="9"/>
      <c r="J78" s="7"/>
      <c r="K78" s="9"/>
      <c r="L78" s="9"/>
      <c r="M78" s="7"/>
      <c r="N78" s="7"/>
      <c r="O78" s="16"/>
    </row>
    <row r="79" spans="2:15" x14ac:dyDescent="0.25">
      <c r="B79" s="95"/>
      <c r="C79" s="96"/>
      <c r="D79" s="9"/>
      <c r="E79" s="9"/>
      <c r="F79" s="9"/>
      <c r="G79" s="7"/>
      <c r="H79" s="7"/>
      <c r="I79" s="9"/>
      <c r="J79" s="7"/>
      <c r="K79" s="9"/>
      <c r="L79" s="9"/>
      <c r="M79" s="7"/>
      <c r="N79" s="7"/>
      <c r="O79" s="16"/>
    </row>
    <row r="80" spans="2:15" x14ac:dyDescent="0.25">
      <c r="B80" s="95"/>
      <c r="C80" s="96"/>
      <c r="D80" s="9"/>
      <c r="E80" s="9"/>
      <c r="F80" s="9"/>
      <c r="G80" s="7"/>
      <c r="H80" s="7"/>
      <c r="I80" s="9"/>
      <c r="J80" s="7"/>
      <c r="K80" s="9"/>
      <c r="L80" s="9"/>
      <c r="M80" s="7"/>
      <c r="N80" s="7"/>
      <c r="O80" s="16"/>
    </row>
    <row r="81" spans="2:15" x14ac:dyDescent="0.25">
      <c r="B81" s="95"/>
      <c r="C81" s="96"/>
      <c r="D81" s="9"/>
      <c r="E81" s="9"/>
      <c r="F81" s="9"/>
      <c r="G81" s="7"/>
      <c r="H81" s="7"/>
      <c r="I81" s="9"/>
      <c r="J81" s="7"/>
      <c r="K81" s="9"/>
      <c r="L81" s="9"/>
      <c r="M81" s="7"/>
      <c r="N81" s="7"/>
      <c r="O81" s="16"/>
    </row>
    <row r="82" spans="2:15" x14ac:dyDescent="0.25">
      <c r="B82" s="95"/>
      <c r="C82" s="96"/>
      <c r="D82" s="9"/>
      <c r="E82" s="9"/>
      <c r="F82" s="9"/>
      <c r="G82" s="7"/>
      <c r="H82" s="7"/>
      <c r="I82" s="9"/>
      <c r="J82" s="7"/>
      <c r="K82" s="9"/>
      <c r="L82" s="9"/>
      <c r="M82" s="7"/>
      <c r="N82" s="7"/>
      <c r="O82" s="16"/>
    </row>
    <row r="83" spans="2:15" x14ac:dyDescent="0.25">
      <c r="B83" s="95"/>
      <c r="C83" s="96"/>
      <c r="D83" s="9"/>
      <c r="E83" s="9"/>
      <c r="F83" s="9"/>
      <c r="G83" s="7"/>
      <c r="H83" s="7"/>
      <c r="I83" s="9"/>
      <c r="J83" s="7"/>
      <c r="K83" s="9"/>
      <c r="L83" s="9"/>
      <c r="M83" s="7"/>
      <c r="N83" s="7"/>
      <c r="O83" s="16"/>
    </row>
    <row r="84" spans="2:15" x14ac:dyDescent="0.25">
      <c r="B84" s="95"/>
      <c r="C84" s="96"/>
      <c r="D84" s="9"/>
      <c r="E84" s="9"/>
      <c r="F84" s="9"/>
      <c r="G84" s="7"/>
      <c r="H84" s="7"/>
      <c r="I84" s="9"/>
      <c r="J84" s="7"/>
      <c r="K84" s="9"/>
      <c r="L84" s="9"/>
      <c r="M84" s="7"/>
      <c r="N84" s="7"/>
      <c r="O84" s="16"/>
    </row>
    <row r="85" spans="2:15" x14ac:dyDescent="0.25">
      <c r="B85" s="95"/>
      <c r="C85" s="96"/>
      <c r="D85" s="9"/>
      <c r="E85" s="9"/>
      <c r="F85" s="9"/>
      <c r="G85" s="7"/>
      <c r="H85" s="7"/>
      <c r="I85" s="9"/>
      <c r="J85" s="7"/>
      <c r="K85" s="9"/>
      <c r="L85" s="9"/>
      <c r="M85" s="7"/>
      <c r="N85" s="7"/>
      <c r="O85" s="16"/>
    </row>
    <row r="86" spans="2:15" x14ac:dyDescent="0.25">
      <c r="B86" s="95"/>
      <c r="C86" s="96"/>
      <c r="D86" s="9"/>
      <c r="E86" s="9"/>
      <c r="F86" s="9"/>
      <c r="G86" s="7"/>
      <c r="H86" s="7"/>
      <c r="I86" s="9"/>
      <c r="J86" s="7"/>
      <c r="K86" s="9"/>
      <c r="L86" s="9"/>
      <c r="M86" s="7"/>
      <c r="N86" s="7"/>
      <c r="O86" s="16"/>
    </row>
    <row r="87" spans="2:15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2:15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2:15" s="16" customFormat="1" x14ac:dyDescent="0.25"/>
    <row r="90" spans="2:15" s="16" customFormat="1" x14ac:dyDescent="0.25"/>
    <row r="91" spans="2:15" s="16" customFormat="1" x14ac:dyDescent="0.25"/>
    <row r="92" spans="2:15" s="16" customFormat="1" x14ac:dyDescent="0.25"/>
    <row r="93" spans="2:15" s="16" customFormat="1" x14ac:dyDescent="0.25"/>
    <row r="94" spans="2:15" s="16" customFormat="1" x14ac:dyDescent="0.25"/>
    <row r="95" spans="2:15" s="16" customFormat="1" x14ac:dyDescent="0.25"/>
    <row r="96" spans="2:15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  <row r="197" s="16" customFormat="1" x14ac:dyDescent="0.25"/>
    <row r="198" s="16" customFormat="1" x14ac:dyDescent="0.25"/>
    <row r="199" s="16" customFormat="1" x14ac:dyDescent="0.25"/>
    <row r="200" s="16" customFormat="1" x14ac:dyDescent="0.25"/>
    <row r="201" s="16" customFormat="1" x14ac:dyDescent="0.25"/>
    <row r="202" s="16" customFormat="1" x14ac:dyDescent="0.25"/>
    <row r="203" s="16" customFormat="1" x14ac:dyDescent="0.25"/>
    <row r="204" s="16" customFormat="1" x14ac:dyDescent="0.25"/>
    <row r="205" s="16" customFormat="1" x14ac:dyDescent="0.25"/>
    <row r="206" s="16" customFormat="1" x14ac:dyDescent="0.25"/>
    <row r="207" s="16" customFormat="1" x14ac:dyDescent="0.25"/>
    <row r="208" s="16" customFormat="1" x14ac:dyDescent="0.25"/>
    <row r="209" s="16" customFormat="1" x14ac:dyDescent="0.25"/>
    <row r="210" s="16" customFormat="1" x14ac:dyDescent="0.25"/>
    <row r="211" s="16" customFormat="1" x14ac:dyDescent="0.25"/>
    <row r="212" s="16" customFormat="1" x14ac:dyDescent="0.25"/>
    <row r="213" s="16" customFormat="1" x14ac:dyDescent="0.25"/>
    <row r="214" s="16" customFormat="1" x14ac:dyDescent="0.25"/>
    <row r="215" s="16" customFormat="1" x14ac:dyDescent="0.25"/>
    <row r="216" s="16" customFormat="1" x14ac:dyDescent="0.25"/>
    <row r="217" s="16" customFormat="1" x14ac:dyDescent="0.25"/>
    <row r="218" s="16" customFormat="1" x14ac:dyDescent="0.25"/>
    <row r="219" s="16" customFormat="1" x14ac:dyDescent="0.25"/>
    <row r="220" s="16" customFormat="1" x14ac:dyDescent="0.25"/>
    <row r="221" s="16" customFormat="1" x14ac:dyDescent="0.25"/>
    <row r="222" s="16" customFormat="1" x14ac:dyDescent="0.25"/>
    <row r="223" s="16" customFormat="1" x14ac:dyDescent="0.25"/>
    <row r="224" s="16" customFormat="1" x14ac:dyDescent="0.25"/>
    <row r="225" s="16" customFormat="1" x14ac:dyDescent="0.25"/>
    <row r="226" s="16" customFormat="1" x14ac:dyDescent="0.25"/>
    <row r="227" s="16" customFormat="1" x14ac:dyDescent="0.25"/>
    <row r="228" s="16" customFormat="1" x14ac:dyDescent="0.25"/>
    <row r="229" s="16" customFormat="1" x14ac:dyDescent="0.25"/>
    <row r="230" s="16" customFormat="1" x14ac:dyDescent="0.25"/>
    <row r="231" s="16" customFormat="1" x14ac:dyDescent="0.25"/>
    <row r="232" s="16" customFormat="1" x14ac:dyDescent="0.25"/>
    <row r="233" s="16" customFormat="1" x14ac:dyDescent="0.25"/>
    <row r="234" s="16" customFormat="1" x14ac:dyDescent="0.25"/>
    <row r="235" s="16" customFormat="1" x14ac:dyDescent="0.25"/>
    <row r="236" s="16" customFormat="1" x14ac:dyDescent="0.25"/>
    <row r="237" s="16" customFormat="1" x14ac:dyDescent="0.25"/>
    <row r="238" s="16" customFormat="1" x14ac:dyDescent="0.25"/>
    <row r="239" s="16" customFormat="1" x14ac:dyDescent="0.25"/>
    <row r="240" s="16" customFormat="1" x14ac:dyDescent="0.25"/>
    <row r="241" s="16" customFormat="1" x14ac:dyDescent="0.25"/>
    <row r="242" s="16" customFormat="1" x14ac:dyDescent="0.25"/>
    <row r="243" s="16" customFormat="1" x14ac:dyDescent="0.25"/>
    <row r="244" s="16" customFormat="1" x14ac:dyDescent="0.25"/>
    <row r="245" s="16" customFormat="1" x14ac:dyDescent="0.25"/>
    <row r="246" s="16" customFormat="1" x14ac:dyDescent="0.25"/>
    <row r="247" s="16" customFormat="1" x14ac:dyDescent="0.25"/>
    <row r="248" s="16" customFormat="1" x14ac:dyDescent="0.25"/>
    <row r="249" s="16" customFormat="1" x14ac:dyDescent="0.25"/>
    <row r="250" s="16" customFormat="1" x14ac:dyDescent="0.25"/>
    <row r="251" s="16" customFormat="1" x14ac:dyDescent="0.25"/>
    <row r="252" s="16" customFormat="1" x14ac:dyDescent="0.25"/>
    <row r="253" s="16" customFormat="1" x14ac:dyDescent="0.25"/>
    <row r="254" s="16" customFormat="1" x14ac:dyDescent="0.25"/>
    <row r="255" s="16" customFormat="1" x14ac:dyDescent="0.25"/>
    <row r="256" s="16" customFormat="1" x14ac:dyDescent="0.25"/>
    <row r="257" s="16" customFormat="1" x14ac:dyDescent="0.25"/>
    <row r="258" s="16" customFormat="1" x14ac:dyDescent="0.25"/>
    <row r="259" s="16" customFormat="1" x14ac:dyDescent="0.25"/>
    <row r="260" s="16" customFormat="1" x14ac:dyDescent="0.25"/>
    <row r="261" s="16" customFormat="1" x14ac:dyDescent="0.25"/>
    <row r="262" s="16" customFormat="1" x14ac:dyDescent="0.25"/>
    <row r="263" s="16" customFormat="1" x14ac:dyDescent="0.25"/>
    <row r="264" s="16" customFormat="1" x14ac:dyDescent="0.25"/>
    <row r="265" s="16" customFormat="1" x14ac:dyDescent="0.25"/>
    <row r="266" s="16" customFormat="1" x14ac:dyDescent="0.25"/>
    <row r="267" s="16" customFormat="1" x14ac:dyDescent="0.25"/>
    <row r="268" s="16" customFormat="1" x14ac:dyDescent="0.25"/>
    <row r="269" s="16" customFormat="1" x14ac:dyDescent="0.25"/>
    <row r="270" s="16" customFormat="1" x14ac:dyDescent="0.25"/>
    <row r="271" s="16" customFormat="1" x14ac:dyDescent="0.25"/>
    <row r="272" s="16" customFormat="1" x14ac:dyDescent="0.25"/>
    <row r="273" s="16" customFormat="1" x14ac:dyDescent="0.25"/>
    <row r="274" s="16" customFormat="1" x14ac:dyDescent="0.25"/>
    <row r="275" s="16" customFormat="1" x14ac:dyDescent="0.25"/>
    <row r="276" s="16" customFormat="1" x14ac:dyDescent="0.25"/>
    <row r="277" s="16" customFormat="1" x14ac:dyDescent="0.25"/>
    <row r="278" s="16" customFormat="1" x14ac:dyDescent="0.25"/>
    <row r="279" s="16" customFormat="1" x14ac:dyDescent="0.25"/>
    <row r="280" s="16" customFormat="1" x14ac:dyDescent="0.25"/>
    <row r="281" s="16" customFormat="1" x14ac:dyDescent="0.25"/>
    <row r="282" s="16" customFormat="1" x14ac:dyDescent="0.25"/>
    <row r="283" s="16" customFormat="1" x14ac:dyDescent="0.25"/>
    <row r="284" s="16" customFormat="1" x14ac:dyDescent="0.25"/>
    <row r="285" s="16" customFormat="1" x14ac:dyDescent="0.25"/>
    <row r="286" s="16" customFormat="1" x14ac:dyDescent="0.25"/>
    <row r="287" s="16" customFormat="1" x14ac:dyDescent="0.25"/>
    <row r="288" s="16" customFormat="1" x14ac:dyDescent="0.25"/>
    <row r="289" s="16" customFormat="1" x14ac:dyDescent="0.25"/>
    <row r="290" s="16" customFormat="1" x14ac:dyDescent="0.25"/>
    <row r="291" s="16" customFormat="1" x14ac:dyDescent="0.25"/>
    <row r="292" s="16" customFormat="1" x14ac:dyDescent="0.25"/>
    <row r="293" s="16" customFormat="1" x14ac:dyDescent="0.25"/>
    <row r="294" s="16" customFormat="1" x14ac:dyDescent="0.25"/>
    <row r="295" s="16" customFormat="1" x14ac:dyDescent="0.25"/>
    <row r="296" s="16" customFormat="1" x14ac:dyDescent="0.25"/>
    <row r="297" s="16" customFormat="1" x14ac:dyDescent="0.25"/>
    <row r="298" s="16" customFormat="1" x14ac:dyDescent="0.25"/>
    <row r="299" s="16" customFormat="1" x14ac:dyDescent="0.25"/>
    <row r="300" s="16" customFormat="1" x14ac:dyDescent="0.25"/>
    <row r="301" s="16" customFormat="1" x14ac:dyDescent="0.25"/>
    <row r="302" s="16" customFormat="1" x14ac:dyDescent="0.25"/>
    <row r="303" s="16" customFormat="1" x14ac:dyDescent="0.25"/>
    <row r="304" s="16" customFormat="1" x14ac:dyDescent="0.25"/>
    <row r="305" s="16" customFormat="1" x14ac:dyDescent="0.25"/>
    <row r="306" s="16" customFormat="1" x14ac:dyDescent="0.25"/>
    <row r="307" s="16" customFormat="1" x14ac:dyDescent="0.25"/>
    <row r="308" s="16" customFormat="1" x14ac:dyDescent="0.25"/>
    <row r="309" s="16" customFormat="1" x14ac:dyDescent="0.25"/>
    <row r="310" s="16" customFormat="1" x14ac:dyDescent="0.25"/>
    <row r="311" s="16" customFormat="1" x14ac:dyDescent="0.25"/>
    <row r="312" s="16" customFormat="1" x14ac:dyDescent="0.25"/>
    <row r="313" s="16" customFormat="1" x14ac:dyDescent="0.25"/>
    <row r="314" s="16" customFormat="1" x14ac:dyDescent="0.25"/>
    <row r="315" s="16" customFormat="1" x14ac:dyDescent="0.25"/>
    <row r="316" s="16" customFormat="1" x14ac:dyDescent="0.25"/>
    <row r="317" s="16" customFormat="1" x14ac:dyDescent="0.25"/>
    <row r="318" s="16" customFormat="1" x14ac:dyDescent="0.25"/>
    <row r="319" s="16" customFormat="1" x14ac:dyDescent="0.25"/>
    <row r="320" s="16" customFormat="1" x14ac:dyDescent="0.25"/>
    <row r="321" s="16" customFormat="1" x14ac:dyDescent="0.25"/>
    <row r="322" s="16" customFormat="1" x14ac:dyDescent="0.25"/>
    <row r="323" s="16" customFormat="1" x14ac:dyDescent="0.25"/>
    <row r="324" s="16" customFormat="1" x14ac:dyDescent="0.25"/>
    <row r="325" s="16" customFormat="1" x14ac:dyDescent="0.25"/>
    <row r="326" s="16" customFormat="1" x14ac:dyDescent="0.25"/>
    <row r="327" s="16" customFormat="1" x14ac:dyDescent="0.25"/>
    <row r="328" s="16" customFormat="1" x14ac:dyDescent="0.25"/>
    <row r="329" s="16" customFormat="1" x14ac:dyDescent="0.25"/>
    <row r="330" s="16" customFormat="1" x14ac:dyDescent="0.25"/>
    <row r="331" s="16" customFormat="1" x14ac:dyDescent="0.25"/>
    <row r="332" s="16" customFormat="1" x14ac:dyDescent="0.25"/>
    <row r="333" s="16" customFormat="1" x14ac:dyDescent="0.25"/>
  </sheetData>
  <mergeCells count="45">
    <mergeCell ref="B28:C28"/>
    <mergeCell ref="B25:D25"/>
    <mergeCell ref="G43:H43"/>
    <mergeCell ref="G44:H44"/>
    <mergeCell ref="G46:I46"/>
    <mergeCell ref="D36:E36"/>
    <mergeCell ref="B32:C33"/>
    <mergeCell ref="B35:C35"/>
    <mergeCell ref="B31:C31"/>
    <mergeCell ref="B36:C36"/>
    <mergeCell ref="B47:B48"/>
    <mergeCell ref="B83:C83"/>
    <mergeCell ref="B84:C84"/>
    <mergeCell ref="B85:C85"/>
    <mergeCell ref="B86:C86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58:C58"/>
    <mergeCell ref="B59:C59"/>
    <mergeCell ref="B60:C60"/>
    <mergeCell ref="B66:C66"/>
    <mergeCell ref="B67:C67"/>
    <mergeCell ref="B61:C61"/>
    <mergeCell ref="B62:C62"/>
    <mergeCell ref="B63:C63"/>
    <mergeCell ref="B64:C64"/>
    <mergeCell ref="B65:C65"/>
    <mergeCell ref="B50:E51"/>
    <mergeCell ref="B54:C54"/>
    <mergeCell ref="B55:C55"/>
    <mergeCell ref="B56:C56"/>
    <mergeCell ref="B57:C57"/>
  </mergeCells>
  <conditionalFormatting sqref="B35:C36">
    <cfRule type="expression" dxfId="11" priority="60">
      <formula>$B$31="DNA Samples"</formula>
    </cfRule>
  </conditionalFormatting>
  <conditionalFormatting sqref="D35:D36">
    <cfRule type="expression" dxfId="10" priority="18">
      <formula>$B$31="DNA Samples"</formula>
    </cfRule>
  </conditionalFormatting>
  <conditionalFormatting sqref="E35">
    <cfRule type="expression" dxfId="9" priority="17">
      <formula>$B$31="DNA Samples"</formula>
    </cfRule>
  </conditionalFormatting>
  <conditionalFormatting sqref="I36">
    <cfRule type="expression" dxfId="8" priority="11">
      <formula>OR($I$27&gt;0,$I$28&gt;0)</formula>
    </cfRule>
  </conditionalFormatting>
  <conditionalFormatting sqref="G35:I35 G36:H36">
    <cfRule type="expression" dxfId="7" priority="10">
      <formula>OR($I$27&gt;0,$I$28&gt;0)</formula>
    </cfRule>
  </conditionalFormatting>
  <conditionalFormatting sqref="G46">
    <cfRule type="expression" dxfId="6" priority="61">
      <formula>$G$40="Yes"</formula>
    </cfRule>
  </conditionalFormatting>
  <conditionalFormatting sqref="G42:I44">
    <cfRule type="expression" dxfId="5" priority="62">
      <formula>$G$40="No"</formula>
    </cfRule>
  </conditionalFormatting>
  <conditionalFormatting sqref="K55:K86">
    <cfRule type="expression" dxfId="4" priority="7">
      <formula>$K$54="260/280"</formula>
    </cfRule>
  </conditionalFormatting>
  <conditionalFormatting sqref="L55:L86">
    <cfRule type="expression" dxfId="3" priority="6">
      <formula>$L$54="260/230"</formula>
    </cfRule>
  </conditionalFormatting>
  <conditionalFormatting sqref="K54">
    <cfRule type="expression" dxfId="2" priority="3">
      <formula>$K$54="260/280"</formula>
    </cfRule>
  </conditionalFormatting>
  <conditionalFormatting sqref="L54">
    <cfRule type="expression" dxfId="1" priority="2">
      <formula>$L$54="260/230"</formula>
    </cfRule>
  </conditionalFormatting>
  <conditionalFormatting sqref="B35:E36">
    <cfRule type="expression" dxfId="0" priority="1">
      <formula>$B$31="RNA Samples"</formula>
    </cfRule>
  </conditionalFormatting>
  <pageMargins left="0.7" right="0.7" top="0.75" bottom="0.75" header="0.3" footer="0.3"/>
  <pageSetup scale="3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1647825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180975</xdr:rowOff>
                  </from>
                  <to>
                    <xdr:col>6</xdr:col>
                    <xdr:colOff>1638300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180975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161925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Group Box 19">
              <controlPr defaultSize="0" autoFill="0" autoPict="0">
                <anchor moveWithCells="1">
                  <from>
                    <xdr:col>0</xdr:col>
                    <xdr:colOff>457200</xdr:colOff>
                    <xdr:row>23</xdr:row>
                    <xdr:rowOff>161925</xdr:rowOff>
                  </from>
                  <to>
                    <xdr:col>4</xdr:col>
                    <xdr:colOff>781050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Group Box 20">
              <controlPr defaultSize="0" autoFill="0" autoPict="0">
                <anchor moveWithCells="1">
                  <from>
                    <xdr:col>5</xdr:col>
                    <xdr:colOff>771525</xdr:colOff>
                    <xdr:row>32</xdr:row>
                    <xdr:rowOff>161925</xdr:rowOff>
                  </from>
                  <to>
                    <xdr:col>7</xdr:col>
                    <xdr:colOff>1457325</xdr:colOff>
                    <xdr:row>37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FormValues!$A$9:$A$11</xm:f>
          </x14:formula1>
          <xm:sqref>B31</xm:sqref>
        </x14:dataValidation>
        <x14:dataValidation type="list" allowBlank="1" showInputMessage="1" showErrorMessage="1">
          <x14:formula1>
            <xm:f>FormValues!$A$15:$A$16</xm:f>
          </x14:formula1>
          <xm:sqref>G40</xm:sqref>
        </x14:dataValidation>
        <x14:dataValidation type="list" allowBlank="1" showInputMessage="1" showErrorMessage="1">
          <x14:formula1>
            <xm:f>FormValues!$A$21:$A$22</xm:f>
          </x14:formula1>
          <xm:sqref>G43</xm:sqref>
        </x14:dataValidation>
        <x14:dataValidation type="list" allowBlank="1" showInputMessage="1" showErrorMessage="1">
          <x14:formula1>
            <xm:f>FormValues!$C$21:$C$22</xm:f>
          </x14:formula1>
          <xm:sqref>G44</xm:sqref>
        </x14:dataValidation>
        <x14:dataValidation type="list" allowBlank="1" showInputMessage="1" showErrorMessage="1">
          <x14:formula1>
            <xm:f>FormValues!$A$50:$A$53</xm:f>
          </x14:formula1>
          <xm:sqref>B36:C36</xm:sqref>
        </x14:dataValidation>
        <x14:dataValidation type="list" allowBlank="1" showInputMessage="1" showErrorMessage="1">
          <x14:formula1>
            <xm:f>FormValues!$C$50:$C$53</xm:f>
          </x14:formula1>
          <xm:sqref>D36:E36</xm:sqref>
        </x14:dataValidation>
        <x14:dataValidation type="list" allowBlank="1" showInputMessage="1" showErrorMessage="1">
          <x14:formula1>
            <xm:f>FormValues!$A$58:$A$68</xm:f>
          </x14:formula1>
          <xm:sqref>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39997558519241921"/>
  </sheetPr>
  <dimension ref="A1:C385"/>
  <sheetViews>
    <sheetView zoomScale="145" zoomScaleNormal="145" workbookViewId="0">
      <pane ySplit="1" topLeftCell="A5" activePane="bottomLeft" state="frozen"/>
      <selection pane="bottomLeft" activeCell="B9" sqref="B9"/>
    </sheetView>
  </sheetViews>
  <sheetFormatPr defaultRowHeight="15" x14ac:dyDescent="0.25"/>
  <cols>
    <col min="1" max="2" width="22.28515625" customWidth="1"/>
  </cols>
  <sheetData>
    <row r="1" spans="1:3" s="1" customFormat="1" x14ac:dyDescent="0.25">
      <c r="A1" s="1" t="str">
        <f>IF(ISNUMBER(SEARCH("Custom",'external req form'!$G$44)),"Barcode Sequence","Barcode Name")</f>
        <v>Barcode Name</v>
      </c>
      <c r="B1" s="40" t="s">
        <v>424</v>
      </c>
    </row>
    <row r="2" spans="1:3" x14ac:dyDescent="0.25">
      <c r="A2" t="str">
        <f>IF(ISNUMBER(SEARCH("Standard 384",'external req form'!$G$44)),CSV_384_PB_BC_Only!A1,"")</f>
        <v>bc1001--bc1001</v>
      </c>
    </row>
    <row r="3" spans="1:3" x14ac:dyDescent="0.25">
      <c r="A3" t="str">
        <f>IF(ISNUMBER(SEARCH("Standard 384",'external req form'!$G$44)),CSV_384_PB_BC_Only!A2,"")</f>
        <v>bc1002--bc1002</v>
      </c>
    </row>
    <row r="4" spans="1:3" x14ac:dyDescent="0.25">
      <c r="A4" t="str">
        <f>IF(ISNUMBER(SEARCH("Standard 384",'external req form'!$G$44)),CSV_384_PB_BC_Only!A3,"")</f>
        <v>bc1003--bc1003</v>
      </c>
      <c r="C4" s="1"/>
    </row>
    <row r="5" spans="1:3" x14ac:dyDescent="0.25">
      <c r="A5" t="str">
        <f>IF(ISNUMBER(SEARCH("Standard 384",'external req form'!$G$44)),CSV_384_PB_BC_Only!A4,"")</f>
        <v>bc1004--bc1004</v>
      </c>
    </row>
    <row r="6" spans="1:3" x14ac:dyDescent="0.25">
      <c r="A6" t="str">
        <f>IF(ISNUMBER(SEARCH("Standard 384",'external req form'!$G$44)),CSV_384_PB_BC_Only!A5,"")</f>
        <v>bc1005--bc1005</v>
      </c>
    </row>
    <row r="7" spans="1:3" x14ac:dyDescent="0.25">
      <c r="A7" t="str">
        <f>IF(ISNUMBER(SEARCH("Standard 384",'external req form'!$G$44)),CSV_384_PB_BC_Only!A6,"")</f>
        <v>bc1006--bc1006</v>
      </c>
    </row>
    <row r="8" spans="1:3" x14ac:dyDescent="0.25">
      <c r="A8" t="str">
        <f>IF(ISNUMBER(SEARCH("Standard 384",'external req form'!$G$44)),CSV_384_PB_BC_Only!A7,"")</f>
        <v>bc1007--bc1007</v>
      </c>
    </row>
    <row r="9" spans="1:3" x14ac:dyDescent="0.25">
      <c r="A9" t="str">
        <f>IF(ISNUMBER(SEARCH("Standard 384",'external req form'!$G$44)),CSV_384_PB_BC_Only!A8,"")</f>
        <v>bc1008--bc1008</v>
      </c>
    </row>
    <row r="10" spans="1:3" x14ac:dyDescent="0.25">
      <c r="A10" t="str">
        <f>IF(ISNUMBER(SEARCH("Standard 384",'external req form'!$G$44)),CSV_384_PB_BC_Only!A9,"")</f>
        <v>bc1009--bc1009</v>
      </c>
    </row>
    <row r="11" spans="1:3" x14ac:dyDescent="0.25">
      <c r="A11" t="str">
        <f>IF(ISNUMBER(SEARCH("Standard 384",'external req form'!$G$44)),CSV_384_PB_BC_Only!A10,"")</f>
        <v>bc1010--bc1010</v>
      </c>
    </row>
    <row r="12" spans="1:3" x14ac:dyDescent="0.25">
      <c r="A12" t="str">
        <f>IF(ISNUMBER(SEARCH("Standard 384",'external req form'!$G$44)),CSV_384_PB_BC_Only!A11,"")</f>
        <v>bc1011--bc1011</v>
      </c>
    </row>
    <row r="13" spans="1:3" x14ac:dyDescent="0.25">
      <c r="A13" t="str">
        <f>IF(ISNUMBER(SEARCH("Standard 384",'external req form'!$G$44)),CSV_384_PB_BC_Only!A12,"")</f>
        <v>bc1012--bc1012</v>
      </c>
    </row>
    <row r="14" spans="1:3" x14ac:dyDescent="0.25">
      <c r="A14" t="str">
        <f>IF(ISNUMBER(SEARCH("Standard 384",'external req form'!$G$44)),CSV_384_PB_BC_Only!A13,"")</f>
        <v>bc1013--bc1013</v>
      </c>
    </row>
    <row r="15" spans="1:3" x14ac:dyDescent="0.25">
      <c r="A15" t="str">
        <f>IF(ISNUMBER(SEARCH("Standard 384",'external req form'!$G$44)),CSV_384_PB_BC_Only!A14,"")</f>
        <v>bc1014--bc1014</v>
      </c>
    </row>
    <row r="16" spans="1:3" x14ac:dyDescent="0.25">
      <c r="A16" t="str">
        <f>IF(ISNUMBER(SEARCH("Standard 384",'external req form'!$G$44)),CSV_384_PB_BC_Only!A15,"")</f>
        <v>bc1015--bc1015</v>
      </c>
    </row>
    <row r="17" spans="1:1" x14ac:dyDescent="0.25">
      <c r="A17" t="str">
        <f>IF(ISNUMBER(SEARCH("Standard 384",'external req form'!$G$44)),CSV_384_PB_BC_Only!A16,"")</f>
        <v>bc1016--bc1016</v>
      </c>
    </row>
    <row r="18" spans="1:1" x14ac:dyDescent="0.25">
      <c r="A18" t="str">
        <f>IF(ISNUMBER(SEARCH("Standard 384",'external req form'!$G$44)),CSV_384_PB_BC_Only!A17,"")</f>
        <v>bc1017--bc1017</v>
      </c>
    </row>
    <row r="19" spans="1:1" x14ac:dyDescent="0.25">
      <c r="A19" t="str">
        <f>IF(ISNUMBER(SEARCH("Standard 384",'external req form'!$G$44)),CSV_384_PB_BC_Only!A18,"")</f>
        <v>bc1018--bc1018</v>
      </c>
    </row>
    <row r="20" spans="1:1" x14ac:dyDescent="0.25">
      <c r="A20" t="str">
        <f>IF(ISNUMBER(SEARCH("Standard 384",'external req form'!$G$44)),CSV_384_PB_BC_Only!A19,"")</f>
        <v>bc1019--bc1019</v>
      </c>
    </row>
    <row r="21" spans="1:1" x14ac:dyDescent="0.25">
      <c r="A21" t="str">
        <f>IF(ISNUMBER(SEARCH("Standard 384",'external req form'!$G$44)),CSV_384_PB_BC_Only!A20,"")</f>
        <v>bc1020--bc1020</v>
      </c>
    </row>
    <row r="22" spans="1:1" x14ac:dyDescent="0.25">
      <c r="A22" t="str">
        <f>IF(ISNUMBER(SEARCH("Standard 384",'external req form'!$G$44)),CSV_384_PB_BC_Only!A21,"")</f>
        <v>bc1021--bc1021</v>
      </c>
    </row>
    <row r="23" spans="1:1" x14ac:dyDescent="0.25">
      <c r="A23" t="str">
        <f>IF(ISNUMBER(SEARCH("Standard 384",'external req form'!$G$44)),CSV_384_PB_BC_Only!A22,"")</f>
        <v>bc1022--bc1022</v>
      </c>
    </row>
    <row r="24" spans="1:1" x14ac:dyDescent="0.25">
      <c r="A24" t="str">
        <f>IF(ISNUMBER(SEARCH("Standard 384",'external req form'!$G$44)),CSV_384_PB_BC_Only!A23,"")</f>
        <v>bc1023--bc1023</v>
      </c>
    </row>
    <row r="25" spans="1:1" x14ac:dyDescent="0.25">
      <c r="A25" t="str">
        <f>IF(ISNUMBER(SEARCH("Standard 384",'external req form'!$G$44)),CSV_384_PB_BC_Only!A24,"")</f>
        <v>bc1024--bc1024</v>
      </c>
    </row>
    <row r="26" spans="1:1" x14ac:dyDescent="0.25">
      <c r="A26" t="str">
        <f>IF(ISNUMBER(SEARCH("Standard 384",'external req form'!$G$44)),CSV_384_PB_BC_Only!A25,"")</f>
        <v>bc1025--bc1025</v>
      </c>
    </row>
    <row r="27" spans="1:1" x14ac:dyDescent="0.25">
      <c r="A27" t="str">
        <f>IF(ISNUMBER(SEARCH("Standard 384",'external req form'!$G$44)),CSV_384_PB_BC_Only!A26,"")</f>
        <v>bc1026--bc1026</v>
      </c>
    </row>
    <row r="28" spans="1:1" x14ac:dyDescent="0.25">
      <c r="A28" t="str">
        <f>IF(ISNUMBER(SEARCH("Standard 384",'external req form'!$G$44)),CSV_384_PB_BC_Only!A27,"")</f>
        <v>bc1027--bc1027</v>
      </c>
    </row>
    <row r="29" spans="1:1" x14ac:dyDescent="0.25">
      <c r="A29" t="str">
        <f>IF(ISNUMBER(SEARCH("Standard 384",'external req form'!$G$44)),CSV_384_PB_BC_Only!A28,"")</f>
        <v>bc1028--bc1028</v>
      </c>
    </row>
    <row r="30" spans="1:1" x14ac:dyDescent="0.25">
      <c r="A30" t="str">
        <f>IF(ISNUMBER(SEARCH("Standard 384",'external req form'!$G$44)),CSV_384_PB_BC_Only!A29,"")</f>
        <v>bc1029--bc1029</v>
      </c>
    </row>
    <row r="31" spans="1:1" x14ac:dyDescent="0.25">
      <c r="A31" t="str">
        <f>IF(ISNUMBER(SEARCH("Standard 384",'external req form'!$G$44)),CSV_384_PB_BC_Only!A30,"")</f>
        <v>bc1030--bc1030</v>
      </c>
    </row>
    <row r="32" spans="1:1" x14ac:dyDescent="0.25">
      <c r="A32" t="str">
        <f>IF(ISNUMBER(SEARCH("Standard 384",'external req form'!$G$44)),CSV_384_PB_BC_Only!A31,"")</f>
        <v>bc1031--bc1031</v>
      </c>
    </row>
    <row r="33" spans="1:1" x14ac:dyDescent="0.25">
      <c r="A33" t="str">
        <f>IF(ISNUMBER(SEARCH("Standard 384",'external req form'!$G$44)),CSV_384_PB_BC_Only!A32,"")</f>
        <v>bc1032--bc1032</v>
      </c>
    </row>
    <row r="34" spans="1:1" x14ac:dyDescent="0.25">
      <c r="A34" t="str">
        <f>IF(ISNUMBER(SEARCH("Standard 384",'external req form'!$G$44)),CSV_384_PB_BC_Only!A33,"")</f>
        <v>bc1033--bc1033</v>
      </c>
    </row>
    <row r="35" spans="1:1" x14ac:dyDescent="0.25">
      <c r="A35" t="str">
        <f>IF(ISNUMBER(SEARCH("Standard 384",'external req form'!$G$44)),CSV_384_PB_BC_Only!A34,"")</f>
        <v>bc1034--bc1034</v>
      </c>
    </row>
    <row r="36" spans="1:1" x14ac:dyDescent="0.25">
      <c r="A36" t="str">
        <f>IF(ISNUMBER(SEARCH("Standard 384",'external req form'!$G$44)),CSV_384_PB_BC_Only!A35,"")</f>
        <v>bc1035--bc1035</v>
      </c>
    </row>
    <row r="37" spans="1:1" x14ac:dyDescent="0.25">
      <c r="A37" t="str">
        <f>IF(ISNUMBER(SEARCH("Standard 384",'external req form'!$G$44)),CSV_384_PB_BC_Only!A36,"")</f>
        <v>bc1036--bc1036</v>
      </c>
    </row>
    <row r="38" spans="1:1" x14ac:dyDescent="0.25">
      <c r="A38" t="str">
        <f>IF(ISNUMBER(SEARCH("Standard 384",'external req form'!$G$44)),CSV_384_PB_BC_Only!A37,"")</f>
        <v>bc1037--bc1037</v>
      </c>
    </row>
    <row r="39" spans="1:1" x14ac:dyDescent="0.25">
      <c r="A39" t="str">
        <f>IF(ISNUMBER(SEARCH("Standard 384",'external req form'!$G$44)),CSV_384_PB_BC_Only!A38,"")</f>
        <v>bc1038--bc1038</v>
      </c>
    </row>
    <row r="40" spans="1:1" x14ac:dyDescent="0.25">
      <c r="A40" t="str">
        <f>IF(ISNUMBER(SEARCH("Standard 384",'external req form'!$G$44)),CSV_384_PB_BC_Only!A39,"")</f>
        <v>bc1039--bc1039</v>
      </c>
    </row>
    <row r="41" spans="1:1" x14ac:dyDescent="0.25">
      <c r="A41" t="str">
        <f>IF(ISNUMBER(SEARCH("Standard 384",'external req form'!$G$44)),CSV_384_PB_BC_Only!A40,"")</f>
        <v>bc1040--bc1040</v>
      </c>
    </row>
    <row r="42" spans="1:1" x14ac:dyDescent="0.25">
      <c r="A42" t="str">
        <f>IF(ISNUMBER(SEARCH("Standard 384",'external req form'!$G$44)),CSV_384_PB_BC_Only!A41,"")</f>
        <v>bc1041--bc1041</v>
      </c>
    </row>
    <row r="43" spans="1:1" x14ac:dyDescent="0.25">
      <c r="A43" t="str">
        <f>IF(ISNUMBER(SEARCH("Standard 384",'external req form'!$G$44)),CSV_384_PB_BC_Only!A42,"")</f>
        <v>bc1042--bc1042</v>
      </c>
    </row>
    <row r="44" spans="1:1" x14ac:dyDescent="0.25">
      <c r="A44" t="str">
        <f>IF(ISNUMBER(SEARCH("Standard 384",'external req form'!$G$44)),CSV_384_PB_BC_Only!A43,"")</f>
        <v>bc1043--bc1043</v>
      </c>
    </row>
    <row r="45" spans="1:1" x14ac:dyDescent="0.25">
      <c r="A45" t="str">
        <f>IF(ISNUMBER(SEARCH("Standard 384",'external req form'!$G$44)),CSV_384_PB_BC_Only!A44,"")</f>
        <v>bc1044--bc1044</v>
      </c>
    </row>
    <row r="46" spans="1:1" x14ac:dyDescent="0.25">
      <c r="A46" t="str">
        <f>IF(ISNUMBER(SEARCH("Standard 384",'external req form'!$G$44)),CSV_384_PB_BC_Only!A45,"")</f>
        <v>bc1045--bc1045</v>
      </c>
    </row>
    <row r="47" spans="1:1" x14ac:dyDescent="0.25">
      <c r="A47" t="str">
        <f>IF(ISNUMBER(SEARCH("Standard 384",'external req form'!$G$44)),CSV_384_PB_BC_Only!A46,"")</f>
        <v>bc1046--bc1046</v>
      </c>
    </row>
    <row r="48" spans="1:1" x14ac:dyDescent="0.25">
      <c r="A48" t="str">
        <f>IF(ISNUMBER(SEARCH("Standard 384",'external req form'!$G$44)),CSV_384_PB_BC_Only!A47,"")</f>
        <v>bc1047--bc1047</v>
      </c>
    </row>
    <row r="49" spans="1:1" x14ac:dyDescent="0.25">
      <c r="A49" t="str">
        <f>IF(ISNUMBER(SEARCH("Standard 384",'external req form'!$G$44)),CSV_384_PB_BC_Only!A48,"")</f>
        <v>bc1048--bc1048</v>
      </c>
    </row>
    <row r="50" spans="1:1" x14ac:dyDescent="0.25">
      <c r="A50" t="str">
        <f>IF(ISNUMBER(SEARCH("Standard 384",'external req form'!$G$44)),CSV_384_PB_BC_Only!A49,"")</f>
        <v>bc1049--bc1049</v>
      </c>
    </row>
    <row r="51" spans="1:1" x14ac:dyDescent="0.25">
      <c r="A51" t="str">
        <f>IF(ISNUMBER(SEARCH("Standard 384",'external req form'!$G$44)),CSV_384_PB_BC_Only!A50,"")</f>
        <v>bc1050--bc1050</v>
      </c>
    </row>
    <row r="52" spans="1:1" x14ac:dyDescent="0.25">
      <c r="A52" t="str">
        <f>IF(ISNUMBER(SEARCH("Standard 384",'external req form'!$G$44)),CSV_384_PB_BC_Only!A51,"")</f>
        <v>bc1051--bc1051</v>
      </c>
    </row>
    <row r="53" spans="1:1" x14ac:dyDescent="0.25">
      <c r="A53" t="str">
        <f>IF(ISNUMBER(SEARCH("Standard 384",'external req form'!$G$44)),CSV_384_PB_BC_Only!A52,"")</f>
        <v>bc1052--bc1052</v>
      </c>
    </row>
    <row r="54" spans="1:1" x14ac:dyDescent="0.25">
      <c r="A54" t="str">
        <f>IF(ISNUMBER(SEARCH("Standard 384",'external req form'!$G$44)),CSV_384_PB_BC_Only!A53,"")</f>
        <v>bc1053--bc1053</v>
      </c>
    </row>
    <row r="55" spans="1:1" x14ac:dyDescent="0.25">
      <c r="A55" t="str">
        <f>IF(ISNUMBER(SEARCH("Standard 384",'external req form'!$G$44)),CSV_384_PB_BC_Only!A54,"")</f>
        <v>bc1054--bc1054</v>
      </c>
    </row>
    <row r="56" spans="1:1" x14ac:dyDescent="0.25">
      <c r="A56" t="str">
        <f>IF(ISNUMBER(SEARCH("Standard 384",'external req form'!$G$44)),CSV_384_PB_BC_Only!A55,"")</f>
        <v>bc1055--bc1055</v>
      </c>
    </row>
    <row r="57" spans="1:1" x14ac:dyDescent="0.25">
      <c r="A57" t="str">
        <f>IF(ISNUMBER(SEARCH("Standard 384",'external req form'!$G$44)),CSV_384_PB_BC_Only!A56,"")</f>
        <v>bc1056--bc1056</v>
      </c>
    </row>
    <row r="58" spans="1:1" x14ac:dyDescent="0.25">
      <c r="A58" t="str">
        <f>IF(ISNUMBER(SEARCH("Standard 384",'external req form'!$G$44)),CSV_384_PB_BC_Only!A57,"")</f>
        <v>bc1057--bc1057</v>
      </c>
    </row>
    <row r="59" spans="1:1" x14ac:dyDescent="0.25">
      <c r="A59" t="str">
        <f>IF(ISNUMBER(SEARCH("Standard 384",'external req form'!$G$44)),CSV_384_PB_BC_Only!A58,"")</f>
        <v>bc1058--bc1058</v>
      </c>
    </row>
    <row r="60" spans="1:1" x14ac:dyDescent="0.25">
      <c r="A60" t="str">
        <f>IF(ISNUMBER(SEARCH("Standard 384",'external req form'!$G$44)),CSV_384_PB_BC_Only!A59,"")</f>
        <v>bc1059--bc1059</v>
      </c>
    </row>
    <row r="61" spans="1:1" x14ac:dyDescent="0.25">
      <c r="A61" t="str">
        <f>IF(ISNUMBER(SEARCH("Standard 384",'external req form'!$G$44)),CSV_384_PB_BC_Only!A60,"")</f>
        <v>bc1060--bc1060</v>
      </c>
    </row>
    <row r="62" spans="1:1" x14ac:dyDescent="0.25">
      <c r="A62" t="str">
        <f>IF(ISNUMBER(SEARCH("Standard 384",'external req form'!$G$44)),CSV_384_PB_BC_Only!A61,"")</f>
        <v>bc1061--bc1061</v>
      </c>
    </row>
    <row r="63" spans="1:1" x14ac:dyDescent="0.25">
      <c r="A63" t="str">
        <f>IF(ISNUMBER(SEARCH("Standard 384",'external req form'!$G$44)),CSV_384_PB_BC_Only!A62,"")</f>
        <v>bc1062--bc1062</v>
      </c>
    </row>
    <row r="64" spans="1:1" x14ac:dyDescent="0.25">
      <c r="A64" t="str">
        <f>IF(ISNUMBER(SEARCH("Standard 384",'external req form'!$G$44)),CSV_384_PB_BC_Only!A63,"")</f>
        <v>bc1063--bc1063</v>
      </c>
    </row>
    <row r="65" spans="1:1" x14ac:dyDescent="0.25">
      <c r="A65" t="str">
        <f>IF(ISNUMBER(SEARCH("Standard 384",'external req form'!$G$44)),CSV_384_PB_BC_Only!A64,"")</f>
        <v>bc1064--bc1064</v>
      </c>
    </row>
    <row r="66" spans="1:1" x14ac:dyDescent="0.25">
      <c r="A66" t="str">
        <f>IF(ISNUMBER(SEARCH("Standard 384",'external req form'!$G$44)),CSV_384_PB_BC_Only!A65,"")</f>
        <v>bc1065--bc1065</v>
      </c>
    </row>
    <row r="67" spans="1:1" x14ac:dyDescent="0.25">
      <c r="A67" t="str">
        <f>IF(ISNUMBER(SEARCH("Standard 384",'external req form'!$G$44)),CSV_384_PB_BC_Only!A66,"")</f>
        <v>bc1066--bc1066</v>
      </c>
    </row>
    <row r="68" spans="1:1" x14ac:dyDescent="0.25">
      <c r="A68" t="str">
        <f>IF(ISNUMBER(SEARCH("Standard 384",'external req form'!$G$44)),CSV_384_PB_BC_Only!A67,"")</f>
        <v>bc1067--bc1067</v>
      </c>
    </row>
    <row r="69" spans="1:1" x14ac:dyDescent="0.25">
      <c r="A69" t="str">
        <f>IF(ISNUMBER(SEARCH("Standard 384",'external req form'!$G$44)),CSV_384_PB_BC_Only!A68,"")</f>
        <v>bc1068--bc1068</v>
      </c>
    </row>
    <row r="70" spans="1:1" x14ac:dyDescent="0.25">
      <c r="A70" t="str">
        <f>IF(ISNUMBER(SEARCH("Standard 384",'external req form'!$G$44)),CSV_384_PB_BC_Only!A69,"")</f>
        <v>bc1069--bc1069</v>
      </c>
    </row>
    <row r="71" spans="1:1" x14ac:dyDescent="0.25">
      <c r="A71" t="str">
        <f>IF(ISNUMBER(SEARCH("Standard 384",'external req form'!$G$44)),CSV_384_PB_BC_Only!A70,"")</f>
        <v>bc1070--bc1070</v>
      </c>
    </row>
    <row r="72" spans="1:1" x14ac:dyDescent="0.25">
      <c r="A72" t="str">
        <f>IF(ISNUMBER(SEARCH("Standard 384",'external req form'!$G$44)),CSV_384_PB_BC_Only!A71,"")</f>
        <v>bc1071--bc1071</v>
      </c>
    </row>
    <row r="73" spans="1:1" x14ac:dyDescent="0.25">
      <c r="A73" t="str">
        <f>IF(ISNUMBER(SEARCH("Standard 384",'external req form'!$G$44)),CSV_384_PB_BC_Only!A72,"")</f>
        <v>bc1072--bc1072</v>
      </c>
    </row>
    <row r="74" spans="1:1" x14ac:dyDescent="0.25">
      <c r="A74" t="str">
        <f>IF(ISNUMBER(SEARCH("Standard 384",'external req form'!$G$44)),CSV_384_PB_BC_Only!A73,"")</f>
        <v>bc1073--bc1073</v>
      </c>
    </row>
    <row r="75" spans="1:1" x14ac:dyDescent="0.25">
      <c r="A75" t="str">
        <f>IF(ISNUMBER(SEARCH("Standard 384",'external req form'!$G$44)),CSV_384_PB_BC_Only!A74,"")</f>
        <v>bc1074--bc1074</v>
      </c>
    </row>
    <row r="76" spans="1:1" x14ac:dyDescent="0.25">
      <c r="A76" t="str">
        <f>IF(ISNUMBER(SEARCH("Standard 384",'external req form'!$G$44)),CSV_384_PB_BC_Only!A75,"")</f>
        <v>bc1075--bc1075</v>
      </c>
    </row>
    <row r="77" spans="1:1" x14ac:dyDescent="0.25">
      <c r="A77" t="str">
        <f>IF(ISNUMBER(SEARCH("Standard 384",'external req form'!$G$44)),CSV_384_PB_BC_Only!A76,"")</f>
        <v>bc1076--bc1076</v>
      </c>
    </row>
    <row r="78" spans="1:1" x14ac:dyDescent="0.25">
      <c r="A78" t="str">
        <f>IF(ISNUMBER(SEARCH("Standard 384",'external req form'!$G$44)),CSV_384_PB_BC_Only!A77,"")</f>
        <v>bc1077--bc1077</v>
      </c>
    </row>
    <row r="79" spans="1:1" x14ac:dyDescent="0.25">
      <c r="A79" t="str">
        <f>IF(ISNUMBER(SEARCH("Standard 384",'external req form'!$G$44)),CSV_384_PB_BC_Only!A78,"")</f>
        <v>bc1078--bc1078</v>
      </c>
    </row>
    <row r="80" spans="1:1" x14ac:dyDescent="0.25">
      <c r="A80" t="str">
        <f>IF(ISNUMBER(SEARCH("Standard 384",'external req form'!$G$44)),CSV_384_PB_BC_Only!A79,"")</f>
        <v>bc1079--bc1079</v>
      </c>
    </row>
    <row r="81" spans="1:1" x14ac:dyDescent="0.25">
      <c r="A81" t="str">
        <f>IF(ISNUMBER(SEARCH("Standard 384",'external req form'!$G$44)),CSV_384_PB_BC_Only!A80,"")</f>
        <v>bc1080--bc1080</v>
      </c>
    </row>
    <row r="82" spans="1:1" x14ac:dyDescent="0.25">
      <c r="A82" t="str">
        <f>IF(ISNUMBER(SEARCH("Standard 384",'external req form'!$G$44)),CSV_384_PB_BC_Only!A81,"")</f>
        <v>bc1081--bc1081</v>
      </c>
    </row>
    <row r="83" spans="1:1" x14ac:dyDescent="0.25">
      <c r="A83" t="str">
        <f>IF(ISNUMBER(SEARCH("Standard 384",'external req form'!$G$44)),CSV_384_PB_BC_Only!A82,"")</f>
        <v>bc1082--bc1082</v>
      </c>
    </row>
    <row r="84" spans="1:1" x14ac:dyDescent="0.25">
      <c r="A84" t="str">
        <f>IF(ISNUMBER(SEARCH("Standard 384",'external req form'!$G$44)),CSV_384_PB_BC_Only!A83,"")</f>
        <v>bc1083--bc1083</v>
      </c>
    </row>
    <row r="85" spans="1:1" x14ac:dyDescent="0.25">
      <c r="A85" t="str">
        <f>IF(ISNUMBER(SEARCH("Standard 384",'external req form'!$G$44)),CSV_384_PB_BC_Only!A84,"")</f>
        <v>bc1084--bc1084</v>
      </c>
    </row>
    <row r="86" spans="1:1" x14ac:dyDescent="0.25">
      <c r="A86" t="str">
        <f>IF(ISNUMBER(SEARCH("Standard 384",'external req form'!$G$44)),CSV_384_PB_BC_Only!A85,"")</f>
        <v>bc1085--bc1085</v>
      </c>
    </row>
    <row r="87" spans="1:1" x14ac:dyDescent="0.25">
      <c r="A87" t="str">
        <f>IF(ISNUMBER(SEARCH("Standard 384",'external req form'!$G$44)),CSV_384_PB_BC_Only!A86,"")</f>
        <v>bc1086--bc1086</v>
      </c>
    </row>
    <row r="88" spans="1:1" x14ac:dyDescent="0.25">
      <c r="A88" t="str">
        <f>IF(ISNUMBER(SEARCH("Standard 384",'external req form'!$G$44)),CSV_384_PB_BC_Only!A87,"")</f>
        <v>bc1087--bc1087</v>
      </c>
    </row>
    <row r="89" spans="1:1" x14ac:dyDescent="0.25">
      <c r="A89" t="str">
        <f>IF(ISNUMBER(SEARCH("Standard 384",'external req form'!$G$44)),CSV_384_PB_BC_Only!A88,"")</f>
        <v>bc1088--bc1088</v>
      </c>
    </row>
    <row r="90" spans="1:1" x14ac:dyDescent="0.25">
      <c r="A90" t="str">
        <f>IF(ISNUMBER(SEARCH("Standard 384",'external req form'!$G$44)),CSV_384_PB_BC_Only!A89,"")</f>
        <v>bc1089--bc1089</v>
      </c>
    </row>
    <row r="91" spans="1:1" x14ac:dyDescent="0.25">
      <c r="A91" t="str">
        <f>IF(ISNUMBER(SEARCH("Standard 384",'external req form'!$G$44)),CSV_384_PB_BC_Only!A90,"")</f>
        <v>bc1090--bc1090</v>
      </c>
    </row>
    <row r="92" spans="1:1" x14ac:dyDescent="0.25">
      <c r="A92" t="str">
        <f>IF(ISNUMBER(SEARCH("Standard 384",'external req form'!$G$44)),CSV_384_PB_BC_Only!A91,"")</f>
        <v>bc1091--bc1091</v>
      </c>
    </row>
    <row r="93" spans="1:1" x14ac:dyDescent="0.25">
      <c r="A93" t="str">
        <f>IF(ISNUMBER(SEARCH("Standard 384",'external req form'!$G$44)),CSV_384_PB_BC_Only!A92,"")</f>
        <v>bc1092--bc1092</v>
      </c>
    </row>
    <row r="94" spans="1:1" x14ac:dyDescent="0.25">
      <c r="A94" t="str">
        <f>IF(ISNUMBER(SEARCH("Standard 384",'external req form'!$G$44)),CSV_384_PB_BC_Only!A93,"")</f>
        <v>bc1093--bc1093</v>
      </c>
    </row>
    <row r="95" spans="1:1" x14ac:dyDescent="0.25">
      <c r="A95" t="str">
        <f>IF(ISNUMBER(SEARCH("Standard 384",'external req form'!$G$44)),CSV_384_PB_BC_Only!A94,"")</f>
        <v>bc1094--bc1094</v>
      </c>
    </row>
    <row r="96" spans="1:1" x14ac:dyDescent="0.25">
      <c r="A96" t="str">
        <f>IF(ISNUMBER(SEARCH("Standard 384",'external req form'!$G$44)),CSV_384_PB_BC_Only!A95,"")</f>
        <v>bc1095--bc1095</v>
      </c>
    </row>
    <row r="97" spans="1:1" x14ac:dyDescent="0.25">
      <c r="A97" t="str">
        <f>IF(ISNUMBER(SEARCH("Standard 384",'external req form'!$G$44)),CSV_384_PB_BC_Only!A96,"")</f>
        <v>bc1096--bc1096</v>
      </c>
    </row>
    <row r="98" spans="1:1" x14ac:dyDescent="0.25">
      <c r="A98" t="str">
        <f>IF(ISNUMBER(SEARCH("Standard 384",'external req form'!$G$44)),CSV_384_PB_BC_Only!A97,"")</f>
        <v>bc1097--bc1097</v>
      </c>
    </row>
    <row r="99" spans="1:1" x14ac:dyDescent="0.25">
      <c r="A99" t="str">
        <f>IF(ISNUMBER(SEARCH("Standard 384",'external req form'!$G$44)),CSV_384_PB_BC_Only!A98,"")</f>
        <v>bc1098--bc1098</v>
      </c>
    </row>
    <row r="100" spans="1:1" x14ac:dyDescent="0.25">
      <c r="A100" t="str">
        <f>IF(ISNUMBER(SEARCH("Standard 384",'external req form'!$G$44)),CSV_384_PB_BC_Only!A99,"")</f>
        <v>bc1099--bc1099</v>
      </c>
    </row>
    <row r="101" spans="1:1" x14ac:dyDescent="0.25">
      <c r="A101" t="str">
        <f>IF(ISNUMBER(SEARCH("Standard 384",'external req form'!$G$44)),CSV_384_PB_BC_Only!A100,"")</f>
        <v>bc1100--bc1100</v>
      </c>
    </row>
    <row r="102" spans="1:1" x14ac:dyDescent="0.25">
      <c r="A102" t="str">
        <f>IF(ISNUMBER(SEARCH("Standard 384",'external req form'!$G$44)),CSV_384_PB_BC_Only!A101,"")</f>
        <v>bc1101--bc1101</v>
      </c>
    </row>
    <row r="103" spans="1:1" x14ac:dyDescent="0.25">
      <c r="A103" t="str">
        <f>IF(ISNUMBER(SEARCH("Standard 384",'external req form'!$G$44)),CSV_384_PB_BC_Only!A102,"")</f>
        <v>bc1102--bc1102</v>
      </c>
    </row>
    <row r="104" spans="1:1" x14ac:dyDescent="0.25">
      <c r="A104" t="str">
        <f>IF(ISNUMBER(SEARCH("Standard 384",'external req form'!$G$44)),CSV_384_PB_BC_Only!A103,"")</f>
        <v>bc1103--bc1103</v>
      </c>
    </row>
    <row r="105" spans="1:1" x14ac:dyDescent="0.25">
      <c r="A105" t="str">
        <f>IF(ISNUMBER(SEARCH("Standard 384",'external req form'!$G$44)),CSV_384_PB_BC_Only!A104,"")</f>
        <v>bc1104--bc1104</v>
      </c>
    </row>
    <row r="106" spans="1:1" x14ac:dyDescent="0.25">
      <c r="A106" t="str">
        <f>IF(ISNUMBER(SEARCH("Standard 384",'external req form'!$G$44)),CSV_384_PB_BC_Only!A105,"")</f>
        <v>bc1105--bc1105</v>
      </c>
    </row>
    <row r="107" spans="1:1" x14ac:dyDescent="0.25">
      <c r="A107" t="str">
        <f>IF(ISNUMBER(SEARCH("Standard 384",'external req form'!$G$44)),CSV_384_PB_BC_Only!A106,"")</f>
        <v>bc1106--bc1106</v>
      </c>
    </row>
    <row r="108" spans="1:1" x14ac:dyDescent="0.25">
      <c r="A108" t="str">
        <f>IF(ISNUMBER(SEARCH("Standard 384",'external req form'!$G$44)),CSV_384_PB_BC_Only!A107,"")</f>
        <v>bc1107--bc1107</v>
      </c>
    </row>
    <row r="109" spans="1:1" x14ac:dyDescent="0.25">
      <c r="A109" t="str">
        <f>IF(ISNUMBER(SEARCH("Standard 384",'external req form'!$G$44)),CSV_384_PB_BC_Only!A108,"")</f>
        <v>bc1108--bc1108</v>
      </c>
    </row>
    <row r="110" spans="1:1" x14ac:dyDescent="0.25">
      <c r="A110" t="str">
        <f>IF(ISNUMBER(SEARCH("Standard 384",'external req form'!$G$44)),CSV_384_PB_BC_Only!A109,"")</f>
        <v>bc1109--bc1109</v>
      </c>
    </row>
    <row r="111" spans="1:1" x14ac:dyDescent="0.25">
      <c r="A111" t="str">
        <f>IF(ISNUMBER(SEARCH("Standard 384",'external req form'!$G$44)),CSV_384_PB_BC_Only!A110,"")</f>
        <v>bc1110--bc1110</v>
      </c>
    </row>
    <row r="112" spans="1:1" x14ac:dyDescent="0.25">
      <c r="A112" t="str">
        <f>IF(ISNUMBER(SEARCH("Standard 384",'external req form'!$G$44)),CSV_384_PB_BC_Only!A111,"")</f>
        <v>bc1111--bc1111</v>
      </c>
    </row>
    <row r="113" spans="1:1" x14ac:dyDescent="0.25">
      <c r="A113" t="str">
        <f>IF(ISNUMBER(SEARCH("Standard 384",'external req form'!$G$44)),CSV_384_PB_BC_Only!A112,"")</f>
        <v>bc1112--bc1112</v>
      </c>
    </row>
    <row r="114" spans="1:1" x14ac:dyDescent="0.25">
      <c r="A114" t="str">
        <f>IF(ISNUMBER(SEARCH("Standard 384",'external req form'!$G$44)),CSV_384_PB_BC_Only!A113,"")</f>
        <v>bc1113--bc1113</v>
      </c>
    </row>
    <row r="115" spans="1:1" x14ac:dyDescent="0.25">
      <c r="A115" t="str">
        <f>IF(ISNUMBER(SEARCH("Standard 384",'external req form'!$G$44)),CSV_384_PB_BC_Only!A114,"")</f>
        <v>bc1114--bc1114</v>
      </c>
    </row>
    <row r="116" spans="1:1" x14ac:dyDescent="0.25">
      <c r="A116" t="str">
        <f>IF(ISNUMBER(SEARCH("Standard 384",'external req form'!$G$44)),CSV_384_PB_BC_Only!A115,"")</f>
        <v>bc1115--bc1115</v>
      </c>
    </row>
    <row r="117" spans="1:1" x14ac:dyDescent="0.25">
      <c r="A117" t="str">
        <f>IF(ISNUMBER(SEARCH("Standard 384",'external req form'!$G$44)),CSV_384_PB_BC_Only!A116,"")</f>
        <v>bc1116--bc1116</v>
      </c>
    </row>
    <row r="118" spans="1:1" x14ac:dyDescent="0.25">
      <c r="A118" t="str">
        <f>IF(ISNUMBER(SEARCH("Standard 384",'external req form'!$G$44)),CSV_384_PB_BC_Only!A117,"")</f>
        <v>bc1117--bc1117</v>
      </c>
    </row>
    <row r="119" spans="1:1" x14ac:dyDescent="0.25">
      <c r="A119" t="str">
        <f>IF(ISNUMBER(SEARCH("Standard 384",'external req form'!$G$44)),CSV_384_PB_BC_Only!A118,"")</f>
        <v>bc1118--bc1118</v>
      </c>
    </row>
    <row r="120" spans="1:1" x14ac:dyDescent="0.25">
      <c r="A120" t="str">
        <f>IF(ISNUMBER(SEARCH("Standard 384",'external req form'!$G$44)),CSV_384_PB_BC_Only!A119,"")</f>
        <v>bc1119--bc1119</v>
      </c>
    </row>
    <row r="121" spans="1:1" x14ac:dyDescent="0.25">
      <c r="A121" t="str">
        <f>IF(ISNUMBER(SEARCH("Standard 384",'external req form'!$G$44)),CSV_384_PB_BC_Only!A120,"")</f>
        <v>bc1120--bc1120</v>
      </c>
    </row>
    <row r="122" spans="1:1" x14ac:dyDescent="0.25">
      <c r="A122" t="str">
        <f>IF(ISNUMBER(SEARCH("Standard 384",'external req form'!$G$44)),CSV_384_PB_BC_Only!A121,"")</f>
        <v>bc1121--bc1121</v>
      </c>
    </row>
    <row r="123" spans="1:1" x14ac:dyDescent="0.25">
      <c r="A123" t="str">
        <f>IF(ISNUMBER(SEARCH("Standard 384",'external req form'!$G$44)),CSV_384_PB_BC_Only!A122,"")</f>
        <v>bc1122--bc1122</v>
      </c>
    </row>
    <row r="124" spans="1:1" x14ac:dyDescent="0.25">
      <c r="A124" t="str">
        <f>IF(ISNUMBER(SEARCH("Standard 384",'external req form'!$G$44)),CSV_384_PB_BC_Only!A123,"")</f>
        <v>bc1123--bc1123</v>
      </c>
    </row>
    <row r="125" spans="1:1" x14ac:dyDescent="0.25">
      <c r="A125" t="str">
        <f>IF(ISNUMBER(SEARCH("Standard 384",'external req form'!$G$44)),CSV_384_PB_BC_Only!A124,"")</f>
        <v>bc1124--bc1124</v>
      </c>
    </row>
    <row r="126" spans="1:1" x14ac:dyDescent="0.25">
      <c r="A126" t="str">
        <f>IF(ISNUMBER(SEARCH("Standard 384",'external req form'!$G$44)),CSV_384_PB_BC_Only!A125,"")</f>
        <v>bc1125--bc1125</v>
      </c>
    </row>
    <row r="127" spans="1:1" x14ac:dyDescent="0.25">
      <c r="A127" t="str">
        <f>IF(ISNUMBER(SEARCH("Standard 384",'external req form'!$G$44)),CSV_384_PB_BC_Only!A126,"")</f>
        <v>bc1126--bc1126</v>
      </c>
    </row>
    <row r="128" spans="1:1" x14ac:dyDescent="0.25">
      <c r="A128" t="str">
        <f>IF(ISNUMBER(SEARCH("Standard 384",'external req form'!$G$44)),CSV_384_PB_BC_Only!A127,"")</f>
        <v>bc1127--bc1127</v>
      </c>
    </row>
    <row r="129" spans="1:1" x14ac:dyDescent="0.25">
      <c r="A129" t="str">
        <f>IF(ISNUMBER(SEARCH("Standard 384",'external req form'!$G$44)),CSV_384_PB_BC_Only!A128,"")</f>
        <v>bc1128--bc1128</v>
      </c>
    </row>
    <row r="130" spans="1:1" x14ac:dyDescent="0.25">
      <c r="A130" t="str">
        <f>IF(ISNUMBER(SEARCH("Standard 384",'external req form'!$G$44)),CSV_384_PB_BC_Only!A129,"")</f>
        <v>bc1129--bc1129</v>
      </c>
    </row>
    <row r="131" spans="1:1" x14ac:dyDescent="0.25">
      <c r="A131" t="str">
        <f>IF(ISNUMBER(SEARCH("Standard 384",'external req form'!$G$44)),CSV_384_PB_BC_Only!A130,"")</f>
        <v>bc1130--bc1130</v>
      </c>
    </row>
    <row r="132" spans="1:1" x14ac:dyDescent="0.25">
      <c r="A132" t="str">
        <f>IF(ISNUMBER(SEARCH("Standard 384",'external req form'!$G$44)),CSV_384_PB_BC_Only!A131,"")</f>
        <v>bc1131--bc1131</v>
      </c>
    </row>
    <row r="133" spans="1:1" x14ac:dyDescent="0.25">
      <c r="A133" t="str">
        <f>IF(ISNUMBER(SEARCH("Standard 384",'external req form'!$G$44)),CSV_384_PB_BC_Only!A132,"")</f>
        <v>bc1132--bc1132</v>
      </c>
    </row>
    <row r="134" spans="1:1" x14ac:dyDescent="0.25">
      <c r="A134" t="str">
        <f>IF(ISNUMBER(SEARCH("Standard 384",'external req form'!$G$44)),CSV_384_PB_BC_Only!A133,"")</f>
        <v>bc1133--bc1133</v>
      </c>
    </row>
    <row r="135" spans="1:1" x14ac:dyDescent="0.25">
      <c r="A135" t="str">
        <f>IF(ISNUMBER(SEARCH("Standard 384",'external req form'!$G$44)),CSV_384_PB_BC_Only!A134,"")</f>
        <v>bc1134--bc1134</v>
      </c>
    </row>
    <row r="136" spans="1:1" x14ac:dyDescent="0.25">
      <c r="A136" t="str">
        <f>IF(ISNUMBER(SEARCH("Standard 384",'external req form'!$G$44)),CSV_384_PB_BC_Only!A135,"")</f>
        <v>bc1135--bc1135</v>
      </c>
    </row>
    <row r="137" spans="1:1" x14ac:dyDescent="0.25">
      <c r="A137" t="str">
        <f>IF(ISNUMBER(SEARCH("Standard 384",'external req form'!$G$44)),CSV_384_PB_BC_Only!A136,"")</f>
        <v>bc1136--bc1136</v>
      </c>
    </row>
    <row r="138" spans="1:1" x14ac:dyDescent="0.25">
      <c r="A138" t="str">
        <f>IF(ISNUMBER(SEARCH("Standard 384",'external req form'!$G$44)),CSV_384_PB_BC_Only!A137,"")</f>
        <v>bc1137--bc1137</v>
      </c>
    </row>
    <row r="139" spans="1:1" x14ac:dyDescent="0.25">
      <c r="A139" t="str">
        <f>IF(ISNUMBER(SEARCH("Standard 384",'external req form'!$G$44)),CSV_384_PB_BC_Only!A138,"")</f>
        <v>bc1138--bc1138</v>
      </c>
    </row>
    <row r="140" spans="1:1" x14ac:dyDescent="0.25">
      <c r="A140" t="str">
        <f>IF(ISNUMBER(SEARCH("Standard 384",'external req form'!$G$44)),CSV_384_PB_BC_Only!A139,"")</f>
        <v>bc1139--bc1139</v>
      </c>
    </row>
    <row r="141" spans="1:1" x14ac:dyDescent="0.25">
      <c r="A141" t="str">
        <f>IF(ISNUMBER(SEARCH("Standard 384",'external req form'!$G$44)),CSV_384_PB_BC_Only!A140,"")</f>
        <v>bc1140--bc1140</v>
      </c>
    </row>
    <row r="142" spans="1:1" x14ac:dyDescent="0.25">
      <c r="A142" t="str">
        <f>IF(ISNUMBER(SEARCH("Standard 384",'external req form'!$G$44)),CSV_384_PB_BC_Only!A141,"")</f>
        <v>bc1141--bc1141</v>
      </c>
    </row>
    <row r="143" spans="1:1" x14ac:dyDescent="0.25">
      <c r="A143" t="str">
        <f>IF(ISNUMBER(SEARCH("Standard 384",'external req form'!$G$44)),CSV_384_PB_BC_Only!A142,"")</f>
        <v>bc1142--bc1142</v>
      </c>
    </row>
    <row r="144" spans="1:1" x14ac:dyDescent="0.25">
      <c r="A144" t="str">
        <f>IF(ISNUMBER(SEARCH("Standard 384",'external req form'!$G$44)),CSV_384_PB_BC_Only!A143,"")</f>
        <v>bc1143--bc1143</v>
      </c>
    </row>
    <row r="145" spans="1:1" x14ac:dyDescent="0.25">
      <c r="A145" t="str">
        <f>IF(ISNUMBER(SEARCH("Standard 384",'external req form'!$G$44)),CSV_384_PB_BC_Only!A144,"")</f>
        <v>bc1144--bc1144</v>
      </c>
    </row>
    <row r="146" spans="1:1" x14ac:dyDescent="0.25">
      <c r="A146" t="str">
        <f>IF(ISNUMBER(SEARCH("Standard 384",'external req form'!$G$44)),CSV_384_PB_BC_Only!A145,"")</f>
        <v>bc1145--bc1145</v>
      </c>
    </row>
    <row r="147" spans="1:1" x14ac:dyDescent="0.25">
      <c r="A147" t="str">
        <f>IF(ISNUMBER(SEARCH("Standard 384",'external req form'!$G$44)),CSV_384_PB_BC_Only!A146,"")</f>
        <v>bc1146--bc1146</v>
      </c>
    </row>
    <row r="148" spans="1:1" x14ac:dyDescent="0.25">
      <c r="A148" t="str">
        <f>IF(ISNUMBER(SEARCH("Standard 384",'external req form'!$G$44)),CSV_384_PB_BC_Only!A147,"")</f>
        <v>bc1147--bc1147</v>
      </c>
    </row>
    <row r="149" spans="1:1" x14ac:dyDescent="0.25">
      <c r="A149" t="str">
        <f>IF(ISNUMBER(SEARCH("Standard 384",'external req form'!$G$44)),CSV_384_PB_BC_Only!A148,"")</f>
        <v>bc1148--bc1148</v>
      </c>
    </row>
    <row r="150" spans="1:1" x14ac:dyDescent="0.25">
      <c r="A150" t="str">
        <f>IF(ISNUMBER(SEARCH("Standard 384",'external req form'!$G$44)),CSV_384_PB_BC_Only!A149,"")</f>
        <v>bc1149--bc1149</v>
      </c>
    </row>
    <row r="151" spans="1:1" x14ac:dyDescent="0.25">
      <c r="A151" t="str">
        <f>IF(ISNUMBER(SEARCH("Standard 384",'external req form'!$G$44)),CSV_384_PB_BC_Only!A150,"")</f>
        <v>bc1150--bc1150</v>
      </c>
    </row>
    <row r="152" spans="1:1" x14ac:dyDescent="0.25">
      <c r="A152" t="str">
        <f>IF(ISNUMBER(SEARCH("Standard 384",'external req form'!$G$44)),CSV_384_PB_BC_Only!A151,"")</f>
        <v>bc1151--bc1151</v>
      </c>
    </row>
    <row r="153" spans="1:1" x14ac:dyDescent="0.25">
      <c r="A153" t="str">
        <f>IF(ISNUMBER(SEARCH("Standard 384",'external req form'!$G$44)),CSV_384_PB_BC_Only!A152,"")</f>
        <v>bc1152--bc1152</v>
      </c>
    </row>
    <row r="154" spans="1:1" x14ac:dyDescent="0.25">
      <c r="A154" t="str">
        <f>IF(ISNUMBER(SEARCH("Standard 384",'external req form'!$G$44)),CSV_384_PB_BC_Only!A153,"")</f>
        <v>bc1153--bc1153</v>
      </c>
    </row>
    <row r="155" spans="1:1" x14ac:dyDescent="0.25">
      <c r="A155" t="str">
        <f>IF(ISNUMBER(SEARCH("Standard 384",'external req form'!$G$44)),CSV_384_PB_BC_Only!A154,"")</f>
        <v>bc1154--bc1154</v>
      </c>
    </row>
    <row r="156" spans="1:1" x14ac:dyDescent="0.25">
      <c r="A156" t="str">
        <f>IF(ISNUMBER(SEARCH("Standard 384",'external req form'!$G$44)),CSV_384_PB_BC_Only!A155,"")</f>
        <v>bc1155--bc1155</v>
      </c>
    </row>
    <row r="157" spans="1:1" x14ac:dyDescent="0.25">
      <c r="A157" t="str">
        <f>IF(ISNUMBER(SEARCH("Standard 384",'external req form'!$G$44)),CSV_384_PB_BC_Only!A156,"")</f>
        <v>bc1156--bc1156</v>
      </c>
    </row>
    <row r="158" spans="1:1" x14ac:dyDescent="0.25">
      <c r="A158" t="str">
        <f>IF(ISNUMBER(SEARCH("Standard 384",'external req form'!$G$44)),CSV_384_PB_BC_Only!A157,"")</f>
        <v>bc1157--bc1157</v>
      </c>
    </row>
    <row r="159" spans="1:1" x14ac:dyDescent="0.25">
      <c r="A159" t="str">
        <f>IF(ISNUMBER(SEARCH("Standard 384",'external req form'!$G$44)),CSV_384_PB_BC_Only!A158,"")</f>
        <v>bc1158--bc1158</v>
      </c>
    </row>
    <row r="160" spans="1:1" x14ac:dyDescent="0.25">
      <c r="A160" t="str">
        <f>IF(ISNUMBER(SEARCH("Standard 384",'external req form'!$G$44)),CSV_384_PB_BC_Only!A159,"")</f>
        <v>bc1159--bc1159</v>
      </c>
    </row>
    <row r="161" spans="1:1" x14ac:dyDescent="0.25">
      <c r="A161" t="str">
        <f>IF(ISNUMBER(SEARCH("Standard 384",'external req form'!$G$44)),CSV_384_PB_BC_Only!A160,"")</f>
        <v>bc1160--bc1160</v>
      </c>
    </row>
    <row r="162" spans="1:1" x14ac:dyDescent="0.25">
      <c r="A162" t="str">
        <f>IF(ISNUMBER(SEARCH("Standard 384",'external req form'!$G$44)),CSV_384_PB_BC_Only!A161,"")</f>
        <v>bc1161--bc1161</v>
      </c>
    </row>
    <row r="163" spans="1:1" x14ac:dyDescent="0.25">
      <c r="A163" t="str">
        <f>IF(ISNUMBER(SEARCH("Standard 384",'external req form'!$G$44)),CSV_384_PB_BC_Only!A162,"")</f>
        <v>bc1162--bc1162</v>
      </c>
    </row>
    <row r="164" spans="1:1" x14ac:dyDescent="0.25">
      <c r="A164" t="str">
        <f>IF(ISNUMBER(SEARCH("Standard 384",'external req form'!$G$44)),CSV_384_PB_BC_Only!A163,"")</f>
        <v>bc1163--bc1163</v>
      </c>
    </row>
    <row r="165" spans="1:1" x14ac:dyDescent="0.25">
      <c r="A165" t="str">
        <f>IF(ISNUMBER(SEARCH("Standard 384",'external req form'!$G$44)),CSV_384_PB_BC_Only!A164,"")</f>
        <v>bc1164--bc1164</v>
      </c>
    </row>
    <row r="166" spans="1:1" x14ac:dyDescent="0.25">
      <c r="A166" t="str">
        <f>IF(ISNUMBER(SEARCH("Standard 384",'external req form'!$G$44)),CSV_384_PB_BC_Only!A165,"")</f>
        <v>bc1165--bc1165</v>
      </c>
    </row>
    <row r="167" spans="1:1" x14ac:dyDescent="0.25">
      <c r="A167" t="str">
        <f>IF(ISNUMBER(SEARCH("Standard 384",'external req form'!$G$44)),CSV_384_PB_BC_Only!A166,"")</f>
        <v>bc1166--bc1166</v>
      </c>
    </row>
    <row r="168" spans="1:1" x14ac:dyDescent="0.25">
      <c r="A168" t="str">
        <f>IF(ISNUMBER(SEARCH("Standard 384",'external req form'!$G$44)),CSV_384_PB_BC_Only!A167,"")</f>
        <v>bc1167--bc1167</v>
      </c>
    </row>
    <row r="169" spans="1:1" x14ac:dyDescent="0.25">
      <c r="A169" t="str">
        <f>IF(ISNUMBER(SEARCH("Standard 384",'external req form'!$G$44)),CSV_384_PB_BC_Only!A168,"")</f>
        <v>bc1168--bc1168</v>
      </c>
    </row>
    <row r="170" spans="1:1" x14ac:dyDescent="0.25">
      <c r="A170" t="str">
        <f>IF(ISNUMBER(SEARCH("Standard 384",'external req form'!$G$44)),CSV_384_PB_BC_Only!A169,"")</f>
        <v>bc1169--bc1169</v>
      </c>
    </row>
    <row r="171" spans="1:1" x14ac:dyDescent="0.25">
      <c r="A171" t="str">
        <f>IF(ISNUMBER(SEARCH("Standard 384",'external req form'!$G$44)),CSV_384_PB_BC_Only!A170,"")</f>
        <v>bc1170--bc1170</v>
      </c>
    </row>
    <row r="172" spans="1:1" x14ac:dyDescent="0.25">
      <c r="A172" t="str">
        <f>IF(ISNUMBER(SEARCH("Standard 384",'external req form'!$G$44)),CSV_384_PB_BC_Only!A171,"")</f>
        <v>bc1171--bc1171</v>
      </c>
    </row>
    <row r="173" spans="1:1" x14ac:dyDescent="0.25">
      <c r="A173" t="str">
        <f>IF(ISNUMBER(SEARCH("Standard 384",'external req form'!$G$44)),CSV_384_PB_BC_Only!A172,"")</f>
        <v>bc1172--bc1172</v>
      </c>
    </row>
    <row r="174" spans="1:1" x14ac:dyDescent="0.25">
      <c r="A174" t="str">
        <f>IF(ISNUMBER(SEARCH("Standard 384",'external req form'!$G$44)),CSV_384_PB_BC_Only!A173,"")</f>
        <v>bc1173--bc1173</v>
      </c>
    </row>
    <row r="175" spans="1:1" x14ac:dyDescent="0.25">
      <c r="A175" t="str">
        <f>IF(ISNUMBER(SEARCH("Standard 384",'external req form'!$G$44)),CSV_384_PB_BC_Only!A174,"")</f>
        <v>bc1174--bc1174</v>
      </c>
    </row>
    <row r="176" spans="1:1" x14ac:dyDescent="0.25">
      <c r="A176" t="str">
        <f>IF(ISNUMBER(SEARCH("Standard 384",'external req form'!$G$44)),CSV_384_PB_BC_Only!A175,"")</f>
        <v>bc1175--bc1175</v>
      </c>
    </row>
    <row r="177" spans="1:1" x14ac:dyDescent="0.25">
      <c r="A177" t="str">
        <f>IF(ISNUMBER(SEARCH("Standard 384",'external req form'!$G$44)),CSV_384_PB_BC_Only!A176,"")</f>
        <v>bc1176--bc1176</v>
      </c>
    </row>
    <row r="178" spans="1:1" x14ac:dyDescent="0.25">
      <c r="A178" t="str">
        <f>IF(ISNUMBER(SEARCH("Standard 384",'external req form'!$G$44)),CSV_384_PB_BC_Only!A177,"")</f>
        <v>bc1177--bc1177</v>
      </c>
    </row>
    <row r="179" spans="1:1" x14ac:dyDescent="0.25">
      <c r="A179" t="str">
        <f>IF(ISNUMBER(SEARCH("Standard 384",'external req form'!$G$44)),CSV_384_PB_BC_Only!A178,"")</f>
        <v>bc1178--bc1178</v>
      </c>
    </row>
    <row r="180" spans="1:1" x14ac:dyDescent="0.25">
      <c r="A180" t="str">
        <f>IF(ISNUMBER(SEARCH("Standard 384",'external req form'!$G$44)),CSV_384_PB_BC_Only!A179,"")</f>
        <v>bc1179--bc1179</v>
      </c>
    </row>
    <row r="181" spans="1:1" x14ac:dyDescent="0.25">
      <c r="A181" t="str">
        <f>IF(ISNUMBER(SEARCH("Standard 384",'external req form'!$G$44)),CSV_384_PB_BC_Only!A180,"")</f>
        <v>bc1180--bc1180</v>
      </c>
    </row>
    <row r="182" spans="1:1" x14ac:dyDescent="0.25">
      <c r="A182" t="str">
        <f>IF(ISNUMBER(SEARCH("Standard 384",'external req form'!$G$44)),CSV_384_PB_BC_Only!A181,"")</f>
        <v>bc1181--bc1181</v>
      </c>
    </row>
    <row r="183" spans="1:1" x14ac:dyDescent="0.25">
      <c r="A183" t="str">
        <f>IF(ISNUMBER(SEARCH("Standard 384",'external req form'!$G$44)),CSV_384_PB_BC_Only!A182,"")</f>
        <v>bc1182--bc1182</v>
      </c>
    </row>
    <row r="184" spans="1:1" x14ac:dyDescent="0.25">
      <c r="A184" t="str">
        <f>IF(ISNUMBER(SEARCH("Standard 384",'external req form'!$G$44)),CSV_384_PB_BC_Only!A183,"")</f>
        <v>bc1183--bc1183</v>
      </c>
    </row>
    <row r="185" spans="1:1" x14ac:dyDescent="0.25">
      <c r="A185" t="str">
        <f>IF(ISNUMBER(SEARCH("Standard 384",'external req form'!$G$44)),CSV_384_PB_BC_Only!A184,"")</f>
        <v>bc1184--bc1184</v>
      </c>
    </row>
    <row r="186" spans="1:1" x14ac:dyDescent="0.25">
      <c r="A186" t="str">
        <f>IF(ISNUMBER(SEARCH("Standard 384",'external req form'!$G$44)),CSV_384_PB_BC_Only!A185,"")</f>
        <v>bc1185--bc1185</v>
      </c>
    </row>
    <row r="187" spans="1:1" x14ac:dyDescent="0.25">
      <c r="A187" t="str">
        <f>IF(ISNUMBER(SEARCH("Standard 384",'external req form'!$G$44)),CSV_384_PB_BC_Only!A186,"")</f>
        <v>bc1186--bc1186</v>
      </c>
    </row>
    <row r="188" spans="1:1" x14ac:dyDescent="0.25">
      <c r="A188" t="str">
        <f>IF(ISNUMBER(SEARCH("Standard 384",'external req form'!$G$44)),CSV_384_PB_BC_Only!A187,"")</f>
        <v>bc1187--bc1187</v>
      </c>
    </row>
    <row r="189" spans="1:1" x14ac:dyDescent="0.25">
      <c r="A189" t="str">
        <f>IF(ISNUMBER(SEARCH("Standard 384",'external req form'!$G$44)),CSV_384_PB_BC_Only!A188,"")</f>
        <v>bc1188--bc1188</v>
      </c>
    </row>
    <row r="190" spans="1:1" x14ac:dyDescent="0.25">
      <c r="A190" t="str">
        <f>IF(ISNUMBER(SEARCH("Standard 384",'external req form'!$G$44)),CSV_384_PB_BC_Only!A189,"")</f>
        <v>bc1189--bc1189</v>
      </c>
    </row>
    <row r="191" spans="1:1" x14ac:dyDescent="0.25">
      <c r="A191" t="str">
        <f>IF(ISNUMBER(SEARCH("Standard 384",'external req form'!$G$44)),CSV_384_PB_BC_Only!A190,"")</f>
        <v>bc1190--bc1190</v>
      </c>
    </row>
    <row r="192" spans="1:1" x14ac:dyDescent="0.25">
      <c r="A192" t="str">
        <f>IF(ISNUMBER(SEARCH("Standard 384",'external req form'!$G$44)),CSV_384_PB_BC_Only!A191,"")</f>
        <v>bc1191--bc1191</v>
      </c>
    </row>
    <row r="193" spans="1:1" x14ac:dyDescent="0.25">
      <c r="A193" t="str">
        <f>IF(ISNUMBER(SEARCH("Standard 384",'external req form'!$G$44)),CSV_384_PB_BC_Only!A192,"")</f>
        <v>bc1192--bc1192</v>
      </c>
    </row>
    <row r="194" spans="1:1" x14ac:dyDescent="0.25">
      <c r="A194" t="str">
        <f>IF(ISNUMBER(SEARCH("Standard 384",'external req form'!$G$44)),CSV_384_PB_BC_Only!A193,"")</f>
        <v>bc1193--bc1193</v>
      </c>
    </row>
    <row r="195" spans="1:1" x14ac:dyDescent="0.25">
      <c r="A195" t="str">
        <f>IF(ISNUMBER(SEARCH("Standard 384",'external req form'!$G$44)),CSV_384_PB_BC_Only!A194,"")</f>
        <v>bc1194--bc1194</v>
      </c>
    </row>
    <row r="196" spans="1:1" x14ac:dyDescent="0.25">
      <c r="A196" t="str">
        <f>IF(ISNUMBER(SEARCH("Standard 384",'external req form'!$G$44)),CSV_384_PB_BC_Only!A195,"")</f>
        <v>bc1195--bc1195</v>
      </c>
    </row>
    <row r="197" spans="1:1" x14ac:dyDescent="0.25">
      <c r="A197" t="str">
        <f>IF(ISNUMBER(SEARCH("Standard 384",'external req form'!$G$44)),CSV_384_PB_BC_Only!A196,"")</f>
        <v>bc1196--bc1196</v>
      </c>
    </row>
    <row r="198" spans="1:1" x14ac:dyDescent="0.25">
      <c r="A198" t="str">
        <f>IF(ISNUMBER(SEARCH("Standard 384",'external req form'!$G$44)),CSV_384_PB_BC_Only!A197,"")</f>
        <v>bc1197--bc1197</v>
      </c>
    </row>
    <row r="199" spans="1:1" x14ac:dyDescent="0.25">
      <c r="A199" t="str">
        <f>IF(ISNUMBER(SEARCH("Standard 384",'external req form'!$G$44)),CSV_384_PB_BC_Only!A198,"")</f>
        <v>bc1198--bc1198</v>
      </c>
    </row>
    <row r="200" spans="1:1" x14ac:dyDescent="0.25">
      <c r="A200" t="str">
        <f>IF(ISNUMBER(SEARCH("Standard 384",'external req form'!$G$44)),CSV_384_PB_BC_Only!A199,"")</f>
        <v>bc1199--bc1199</v>
      </c>
    </row>
    <row r="201" spans="1:1" x14ac:dyDescent="0.25">
      <c r="A201" t="str">
        <f>IF(ISNUMBER(SEARCH("Standard 384",'external req form'!$G$44)),CSV_384_PB_BC_Only!A200,"")</f>
        <v>bc1200--bc1200</v>
      </c>
    </row>
    <row r="202" spans="1:1" x14ac:dyDescent="0.25">
      <c r="A202" t="str">
        <f>IF(ISNUMBER(SEARCH("Standard 384",'external req form'!$G$44)),CSV_384_PB_BC_Only!A201,"")</f>
        <v>bc1201--bc1201</v>
      </c>
    </row>
    <row r="203" spans="1:1" x14ac:dyDescent="0.25">
      <c r="A203" t="str">
        <f>IF(ISNUMBER(SEARCH("Standard 384",'external req form'!$G$44)),CSV_384_PB_BC_Only!A202,"")</f>
        <v>bc1202--bc1202</v>
      </c>
    </row>
    <row r="204" spans="1:1" x14ac:dyDescent="0.25">
      <c r="A204" t="str">
        <f>IF(ISNUMBER(SEARCH("Standard 384",'external req form'!$G$44)),CSV_384_PB_BC_Only!A203,"")</f>
        <v>bc1203--bc1203</v>
      </c>
    </row>
    <row r="205" spans="1:1" x14ac:dyDescent="0.25">
      <c r="A205" t="str">
        <f>IF(ISNUMBER(SEARCH("Standard 384",'external req form'!$G$44)),CSV_384_PB_BC_Only!A204,"")</f>
        <v>bc1204--bc1204</v>
      </c>
    </row>
    <row r="206" spans="1:1" x14ac:dyDescent="0.25">
      <c r="A206" t="str">
        <f>IF(ISNUMBER(SEARCH("Standard 384",'external req form'!$G$44)),CSV_384_PB_BC_Only!A205,"")</f>
        <v>bc1205--bc1205</v>
      </c>
    </row>
    <row r="207" spans="1:1" x14ac:dyDescent="0.25">
      <c r="A207" t="str">
        <f>IF(ISNUMBER(SEARCH("Standard 384",'external req form'!$G$44)),CSV_384_PB_BC_Only!A206,"")</f>
        <v>bc1206--bc1206</v>
      </c>
    </row>
    <row r="208" spans="1:1" x14ac:dyDescent="0.25">
      <c r="A208" t="str">
        <f>IF(ISNUMBER(SEARCH("Standard 384",'external req form'!$G$44)),CSV_384_PB_BC_Only!A207,"")</f>
        <v>bc1207--bc1207</v>
      </c>
    </row>
    <row r="209" spans="1:1" x14ac:dyDescent="0.25">
      <c r="A209" t="str">
        <f>IF(ISNUMBER(SEARCH("Standard 384",'external req form'!$G$44)),CSV_384_PB_BC_Only!A208,"")</f>
        <v>bc1208--bc1208</v>
      </c>
    </row>
    <row r="210" spans="1:1" x14ac:dyDescent="0.25">
      <c r="A210" t="str">
        <f>IF(ISNUMBER(SEARCH("Standard 384",'external req form'!$G$44)),CSV_384_PB_BC_Only!A209,"")</f>
        <v>bc1209--bc1209</v>
      </c>
    </row>
    <row r="211" spans="1:1" x14ac:dyDescent="0.25">
      <c r="A211" t="str">
        <f>IF(ISNUMBER(SEARCH("Standard 384",'external req form'!$G$44)),CSV_384_PB_BC_Only!A210,"")</f>
        <v>bc1210--bc1210</v>
      </c>
    </row>
    <row r="212" spans="1:1" x14ac:dyDescent="0.25">
      <c r="A212" t="str">
        <f>IF(ISNUMBER(SEARCH("Standard 384",'external req form'!$G$44)),CSV_384_PB_BC_Only!A211,"")</f>
        <v>bc1211--bc1211</v>
      </c>
    </row>
    <row r="213" spans="1:1" x14ac:dyDescent="0.25">
      <c r="A213" t="str">
        <f>IF(ISNUMBER(SEARCH("Standard 384",'external req form'!$G$44)),CSV_384_PB_BC_Only!A212,"")</f>
        <v>bc1212--bc1212</v>
      </c>
    </row>
    <row r="214" spans="1:1" x14ac:dyDescent="0.25">
      <c r="A214" t="str">
        <f>IF(ISNUMBER(SEARCH("Standard 384",'external req form'!$G$44)),CSV_384_PB_BC_Only!A213,"")</f>
        <v>bc1213--bc1213</v>
      </c>
    </row>
    <row r="215" spans="1:1" x14ac:dyDescent="0.25">
      <c r="A215" t="str">
        <f>IF(ISNUMBER(SEARCH("Standard 384",'external req form'!$G$44)),CSV_384_PB_BC_Only!A214,"")</f>
        <v>bc1214--bc1214</v>
      </c>
    </row>
    <row r="216" spans="1:1" x14ac:dyDescent="0.25">
      <c r="A216" t="str">
        <f>IF(ISNUMBER(SEARCH("Standard 384",'external req form'!$G$44)),CSV_384_PB_BC_Only!A215,"")</f>
        <v>bc1215--bc1215</v>
      </c>
    </row>
    <row r="217" spans="1:1" x14ac:dyDescent="0.25">
      <c r="A217" t="str">
        <f>IF(ISNUMBER(SEARCH("Standard 384",'external req form'!$G$44)),CSV_384_PB_BC_Only!A216,"")</f>
        <v>bc1216--bc1216</v>
      </c>
    </row>
    <row r="218" spans="1:1" x14ac:dyDescent="0.25">
      <c r="A218" t="str">
        <f>IF(ISNUMBER(SEARCH("Standard 384",'external req form'!$G$44)),CSV_384_PB_BC_Only!A217,"")</f>
        <v>bc1217--bc1217</v>
      </c>
    </row>
    <row r="219" spans="1:1" x14ac:dyDescent="0.25">
      <c r="A219" t="str">
        <f>IF(ISNUMBER(SEARCH("Standard 384",'external req form'!$G$44)),CSV_384_PB_BC_Only!A218,"")</f>
        <v>bc1218--bc1218</v>
      </c>
    </row>
    <row r="220" spans="1:1" x14ac:dyDescent="0.25">
      <c r="A220" t="str">
        <f>IF(ISNUMBER(SEARCH("Standard 384",'external req form'!$G$44)),CSV_384_PB_BC_Only!A219,"")</f>
        <v>bc1219--bc1219</v>
      </c>
    </row>
    <row r="221" spans="1:1" x14ac:dyDescent="0.25">
      <c r="A221" t="str">
        <f>IF(ISNUMBER(SEARCH("Standard 384",'external req form'!$G$44)),CSV_384_PB_BC_Only!A220,"")</f>
        <v>bc1220--bc1220</v>
      </c>
    </row>
    <row r="222" spans="1:1" x14ac:dyDescent="0.25">
      <c r="A222" t="str">
        <f>IF(ISNUMBER(SEARCH("Standard 384",'external req form'!$G$44)),CSV_384_PB_BC_Only!A221,"")</f>
        <v>bc1221--bc1221</v>
      </c>
    </row>
    <row r="223" spans="1:1" x14ac:dyDescent="0.25">
      <c r="A223" t="str">
        <f>IF(ISNUMBER(SEARCH("Standard 384",'external req form'!$G$44)),CSV_384_PB_BC_Only!A222,"")</f>
        <v>bc1222--bc1222</v>
      </c>
    </row>
    <row r="224" spans="1:1" x14ac:dyDescent="0.25">
      <c r="A224" t="str">
        <f>IF(ISNUMBER(SEARCH("Standard 384",'external req form'!$G$44)),CSV_384_PB_BC_Only!A223,"")</f>
        <v>bc1223--bc1223</v>
      </c>
    </row>
    <row r="225" spans="1:1" x14ac:dyDescent="0.25">
      <c r="A225" t="str">
        <f>IF(ISNUMBER(SEARCH("Standard 384",'external req form'!$G$44)),CSV_384_PB_BC_Only!A224,"")</f>
        <v>bc1224--bc1224</v>
      </c>
    </row>
    <row r="226" spans="1:1" x14ac:dyDescent="0.25">
      <c r="A226" t="str">
        <f>IF(ISNUMBER(SEARCH("Standard 384",'external req form'!$G$44)),CSV_384_PB_BC_Only!A225,"")</f>
        <v>bc1225--bc1225</v>
      </c>
    </row>
    <row r="227" spans="1:1" x14ac:dyDescent="0.25">
      <c r="A227" t="str">
        <f>IF(ISNUMBER(SEARCH("Standard 384",'external req form'!$G$44)),CSV_384_PB_BC_Only!A226,"")</f>
        <v>bc1226--bc1226</v>
      </c>
    </row>
    <row r="228" spans="1:1" x14ac:dyDescent="0.25">
      <c r="A228" t="str">
        <f>IF(ISNUMBER(SEARCH("Standard 384",'external req form'!$G$44)),CSV_384_PB_BC_Only!A227,"")</f>
        <v>bc1227--bc1227</v>
      </c>
    </row>
    <row r="229" spans="1:1" x14ac:dyDescent="0.25">
      <c r="A229" t="str">
        <f>IF(ISNUMBER(SEARCH("Standard 384",'external req form'!$G$44)),CSV_384_PB_BC_Only!A228,"")</f>
        <v>bc1228--bc1228</v>
      </c>
    </row>
    <row r="230" spans="1:1" x14ac:dyDescent="0.25">
      <c r="A230" t="str">
        <f>IF(ISNUMBER(SEARCH("Standard 384",'external req form'!$G$44)),CSV_384_PB_BC_Only!A229,"")</f>
        <v>bc1229--bc1229</v>
      </c>
    </row>
    <row r="231" spans="1:1" x14ac:dyDescent="0.25">
      <c r="A231" t="str">
        <f>IF(ISNUMBER(SEARCH("Standard 384",'external req form'!$G$44)),CSV_384_PB_BC_Only!A230,"")</f>
        <v>bc1230--bc1230</v>
      </c>
    </row>
    <row r="232" spans="1:1" x14ac:dyDescent="0.25">
      <c r="A232" t="str">
        <f>IF(ISNUMBER(SEARCH("Standard 384",'external req form'!$G$44)),CSV_384_PB_BC_Only!A231,"")</f>
        <v>bc1231--bc1231</v>
      </c>
    </row>
    <row r="233" spans="1:1" x14ac:dyDescent="0.25">
      <c r="A233" t="str">
        <f>IF(ISNUMBER(SEARCH("Standard 384",'external req form'!$G$44)),CSV_384_PB_BC_Only!A232,"")</f>
        <v>bc1232--bc1232</v>
      </c>
    </row>
    <row r="234" spans="1:1" x14ac:dyDescent="0.25">
      <c r="A234" t="str">
        <f>IF(ISNUMBER(SEARCH("Standard 384",'external req form'!$G$44)),CSV_384_PB_BC_Only!A233,"")</f>
        <v>bc1233--bc1233</v>
      </c>
    </row>
    <row r="235" spans="1:1" x14ac:dyDescent="0.25">
      <c r="A235" t="str">
        <f>IF(ISNUMBER(SEARCH("Standard 384",'external req form'!$G$44)),CSV_384_PB_BC_Only!A234,"")</f>
        <v>bc1234--bc1234</v>
      </c>
    </row>
    <row r="236" spans="1:1" x14ac:dyDescent="0.25">
      <c r="A236" t="str">
        <f>IF(ISNUMBER(SEARCH("Standard 384",'external req form'!$G$44)),CSV_384_PB_BC_Only!A235,"")</f>
        <v>bc1235--bc1235</v>
      </c>
    </row>
    <row r="237" spans="1:1" x14ac:dyDescent="0.25">
      <c r="A237" t="str">
        <f>IF(ISNUMBER(SEARCH("Standard 384",'external req form'!$G$44)),CSV_384_PB_BC_Only!A236,"")</f>
        <v>bc1236--bc1236</v>
      </c>
    </row>
    <row r="238" spans="1:1" x14ac:dyDescent="0.25">
      <c r="A238" t="str">
        <f>IF(ISNUMBER(SEARCH("Standard 384",'external req form'!$G$44)),CSV_384_PB_BC_Only!A237,"")</f>
        <v>bc1237--bc1237</v>
      </c>
    </row>
    <row r="239" spans="1:1" x14ac:dyDescent="0.25">
      <c r="A239" t="str">
        <f>IF(ISNUMBER(SEARCH("Standard 384",'external req form'!$G$44)),CSV_384_PB_BC_Only!A238,"")</f>
        <v>bc1238--bc1238</v>
      </c>
    </row>
    <row r="240" spans="1:1" x14ac:dyDescent="0.25">
      <c r="A240" t="str">
        <f>IF(ISNUMBER(SEARCH("Standard 384",'external req form'!$G$44)),CSV_384_PB_BC_Only!A239,"")</f>
        <v>bc1239--bc1239</v>
      </c>
    </row>
    <row r="241" spans="1:1" x14ac:dyDescent="0.25">
      <c r="A241" t="str">
        <f>IF(ISNUMBER(SEARCH("Standard 384",'external req form'!$G$44)),CSV_384_PB_BC_Only!A240,"")</f>
        <v>bc1240--bc1240</v>
      </c>
    </row>
    <row r="242" spans="1:1" x14ac:dyDescent="0.25">
      <c r="A242" t="str">
        <f>IF(ISNUMBER(SEARCH("Standard 384",'external req form'!$G$44)),CSV_384_PB_BC_Only!A241,"")</f>
        <v>bc1241--bc1241</v>
      </c>
    </row>
    <row r="243" spans="1:1" x14ac:dyDescent="0.25">
      <c r="A243" t="str">
        <f>IF(ISNUMBER(SEARCH("Standard 384",'external req form'!$G$44)),CSV_384_PB_BC_Only!A242,"")</f>
        <v>bc1242--bc1242</v>
      </c>
    </row>
    <row r="244" spans="1:1" x14ac:dyDescent="0.25">
      <c r="A244" t="str">
        <f>IF(ISNUMBER(SEARCH("Standard 384",'external req form'!$G$44)),CSV_384_PB_BC_Only!A243,"")</f>
        <v>bc1243--bc1243</v>
      </c>
    </row>
    <row r="245" spans="1:1" x14ac:dyDescent="0.25">
      <c r="A245" t="str">
        <f>IF(ISNUMBER(SEARCH("Standard 384",'external req form'!$G$44)),CSV_384_PB_BC_Only!A244,"")</f>
        <v>bc1244--bc1244</v>
      </c>
    </row>
    <row r="246" spans="1:1" x14ac:dyDescent="0.25">
      <c r="A246" t="str">
        <f>IF(ISNUMBER(SEARCH("Standard 384",'external req form'!$G$44)),CSV_384_PB_BC_Only!A245,"")</f>
        <v>bc1245--bc1245</v>
      </c>
    </row>
    <row r="247" spans="1:1" x14ac:dyDescent="0.25">
      <c r="A247" t="str">
        <f>IF(ISNUMBER(SEARCH("Standard 384",'external req form'!$G$44)),CSV_384_PB_BC_Only!A246,"")</f>
        <v>bc1246--bc1246</v>
      </c>
    </row>
    <row r="248" spans="1:1" x14ac:dyDescent="0.25">
      <c r="A248" t="str">
        <f>IF(ISNUMBER(SEARCH("Standard 384",'external req form'!$G$44)),CSV_384_PB_BC_Only!A247,"")</f>
        <v>bc1247--bc1247</v>
      </c>
    </row>
    <row r="249" spans="1:1" x14ac:dyDescent="0.25">
      <c r="A249" t="str">
        <f>IF(ISNUMBER(SEARCH("Standard 384",'external req form'!$G$44)),CSV_384_PB_BC_Only!A248,"")</f>
        <v>bc1248--bc1248</v>
      </c>
    </row>
    <row r="250" spans="1:1" x14ac:dyDescent="0.25">
      <c r="A250" t="str">
        <f>IF(ISNUMBER(SEARCH("Standard 384",'external req form'!$G$44)),CSV_384_PB_BC_Only!A249,"")</f>
        <v>bc1249--bc1249</v>
      </c>
    </row>
    <row r="251" spans="1:1" x14ac:dyDescent="0.25">
      <c r="A251" t="str">
        <f>IF(ISNUMBER(SEARCH("Standard 384",'external req form'!$G$44)),CSV_384_PB_BC_Only!A250,"")</f>
        <v>bc1250--bc1250</v>
      </c>
    </row>
    <row r="252" spans="1:1" x14ac:dyDescent="0.25">
      <c r="A252" t="str">
        <f>IF(ISNUMBER(SEARCH("Standard 384",'external req form'!$G$44)),CSV_384_PB_BC_Only!A251,"")</f>
        <v>bc1251--bc1251</v>
      </c>
    </row>
    <row r="253" spans="1:1" x14ac:dyDescent="0.25">
      <c r="A253" t="str">
        <f>IF(ISNUMBER(SEARCH("Standard 384",'external req form'!$G$44)),CSV_384_PB_BC_Only!A252,"")</f>
        <v>bc1252--bc1252</v>
      </c>
    </row>
    <row r="254" spans="1:1" x14ac:dyDescent="0.25">
      <c r="A254" t="str">
        <f>IF(ISNUMBER(SEARCH("Standard 384",'external req form'!$G$44)),CSV_384_PB_BC_Only!A253,"")</f>
        <v>bc1253--bc1253</v>
      </c>
    </row>
    <row r="255" spans="1:1" x14ac:dyDescent="0.25">
      <c r="A255" t="str">
        <f>IF(ISNUMBER(SEARCH("Standard 384",'external req form'!$G$44)),CSV_384_PB_BC_Only!A254,"")</f>
        <v>bc1254--bc1254</v>
      </c>
    </row>
    <row r="256" spans="1:1" x14ac:dyDescent="0.25">
      <c r="A256" t="str">
        <f>IF(ISNUMBER(SEARCH("Standard 384",'external req form'!$G$44)),CSV_384_PB_BC_Only!A255,"")</f>
        <v>bc1255--bc1255</v>
      </c>
    </row>
    <row r="257" spans="1:1" x14ac:dyDescent="0.25">
      <c r="A257" t="str">
        <f>IF(ISNUMBER(SEARCH("Standard 384",'external req form'!$G$44)),CSV_384_PB_BC_Only!A256,"")</f>
        <v>bc1256--bc1256</v>
      </c>
    </row>
    <row r="258" spans="1:1" x14ac:dyDescent="0.25">
      <c r="A258" t="str">
        <f>IF(ISNUMBER(SEARCH("Standard 384",'external req form'!$G$44)),CSV_384_PB_BC_Only!A257,"")</f>
        <v>bc1257--bc1257</v>
      </c>
    </row>
    <row r="259" spans="1:1" x14ac:dyDescent="0.25">
      <c r="A259" t="str">
        <f>IF(ISNUMBER(SEARCH("Standard 384",'external req form'!$G$44)),CSV_384_PB_BC_Only!A258,"")</f>
        <v>bc1258--bc1258</v>
      </c>
    </row>
    <row r="260" spans="1:1" x14ac:dyDescent="0.25">
      <c r="A260" t="str">
        <f>IF(ISNUMBER(SEARCH("Standard 384",'external req form'!$G$44)),CSV_384_PB_BC_Only!A259,"")</f>
        <v>bc1259--bc1259</v>
      </c>
    </row>
    <row r="261" spans="1:1" x14ac:dyDescent="0.25">
      <c r="A261" t="str">
        <f>IF(ISNUMBER(SEARCH("Standard 384",'external req form'!$G$44)),CSV_384_PB_BC_Only!A260,"")</f>
        <v>bc1260--bc1260</v>
      </c>
    </row>
    <row r="262" spans="1:1" x14ac:dyDescent="0.25">
      <c r="A262" t="str">
        <f>IF(ISNUMBER(SEARCH("Standard 384",'external req form'!$G$44)),CSV_384_PB_BC_Only!A261,"")</f>
        <v>bc1261--bc1261</v>
      </c>
    </row>
    <row r="263" spans="1:1" x14ac:dyDescent="0.25">
      <c r="A263" t="str">
        <f>IF(ISNUMBER(SEARCH("Standard 384",'external req form'!$G$44)),CSV_384_PB_BC_Only!A262,"")</f>
        <v>bc1262--bc1262</v>
      </c>
    </row>
    <row r="264" spans="1:1" x14ac:dyDescent="0.25">
      <c r="A264" t="str">
        <f>IF(ISNUMBER(SEARCH("Standard 384",'external req form'!$G$44)),CSV_384_PB_BC_Only!A263,"")</f>
        <v>bc1263--bc1263</v>
      </c>
    </row>
    <row r="265" spans="1:1" x14ac:dyDescent="0.25">
      <c r="A265" t="str">
        <f>IF(ISNUMBER(SEARCH("Standard 384",'external req form'!$G$44)),CSV_384_PB_BC_Only!A264,"")</f>
        <v>bc1264--bc1264</v>
      </c>
    </row>
    <row r="266" spans="1:1" x14ac:dyDescent="0.25">
      <c r="A266" t="str">
        <f>IF(ISNUMBER(SEARCH("Standard 384",'external req form'!$G$44)),CSV_384_PB_BC_Only!A265,"")</f>
        <v>bc1265--bc1265</v>
      </c>
    </row>
    <row r="267" spans="1:1" x14ac:dyDescent="0.25">
      <c r="A267" t="str">
        <f>IF(ISNUMBER(SEARCH("Standard 384",'external req form'!$G$44)),CSV_384_PB_BC_Only!A266,"")</f>
        <v>bc1266--bc1266</v>
      </c>
    </row>
    <row r="268" spans="1:1" x14ac:dyDescent="0.25">
      <c r="A268" t="str">
        <f>IF(ISNUMBER(SEARCH("Standard 384",'external req form'!$G$44)),CSV_384_PB_BC_Only!A267,"")</f>
        <v>bc1267--bc1267</v>
      </c>
    </row>
    <row r="269" spans="1:1" x14ac:dyDescent="0.25">
      <c r="A269" t="str">
        <f>IF(ISNUMBER(SEARCH("Standard 384",'external req form'!$G$44)),CSV_384_PB_BC_Only!A268,"")</f>
        <v>bc1268--bc1268</v>
      </c>
    </row>
    <row r="270" spans="1:1" x14ac:dyDescent="0.25">
      <c r="A270" t="str">
        <f>IF(ISNUMBER(SEARCH("Standard 384",'external req form'!$G$44)),CSV_384_PB_BC_Only!A269,"")</f>
        <v>bc1269--bc1269</v>
      </c>
    </row>
    <row r="271" spans="1:1" x14ac:dyDescent="0.25">
      <c r="A271" t="str">
        <f>IF(ISNUMBER(SEARCH("Standard 384",'external req form'!$G$44)),CSV_384_PB_BC_Only!A270,"")</f>
        <v>bc1270--bc1270</v>
      </c>
    </row>
    <row r="272" spans="1:1" x14ac:dyDescent="0.25">
      <c r="A272" t="str">
        <f>IF(ISNUMBER(SEARCH("Standard 384",'external req form'!$G$44)),CSV_384_PB_BC_Only!A271,"")</f>
        <v>bc1271--bc1271</v>
      </c>
    </row>
    <row r="273" spans="1:1" x14ac:dyDescent="0.25">
      <c r="A273" t="str">
        <f>IF(ISNUMBER(SEARCH("Standard 384",'external req form'!$G$44)),CSV_384_PB_BC_Only!A272,"")</f>
        <v>bc1272--bc1272</v>
      </c>
    </row>
    <row r="274" spans="1:1" x14ac:dyDescent="0.25">
      <c r="A274" t="str">
        <f>IF(ISNUMBER(SEARCH("Standard 384",'external req form'!$G$44)),CSV_384_PB_BC_Only!A273,"")</f>
        <v>bc1273--bc1273</v>
      </c>
    </row>
    <row r="275" spans="1:1" x14ac:dyDescent="0.25">
      <c r="A275" t="str">
        <f>IF(ISNUMBER(SEARCH("Standard 384",'external req form'!$G$44)),CSV_384_PB_BC_Only!A274,"")</f>
        <v>bc1274--bc1274</v>
      </c>
    </row>
    <row r="276" spans="1:1" x14ac:dyDescent="0.25">
      <c r="A276" t="str">
        <f>IF(ISNUMBER(SEARCH("Standard 384",'external req form'!$G$44)),CSV_384_PB_BC_Only!A275,"")</f>
        <v>bc1275--bc1275</v>
      </c>
    </row>
    <row r="277" spans="1:1" x14ac:dyDescent="0.25">
      <c r="A277" t="str">
        <f>IF(ISNUMBER(SEARCH("Standard 384",'external req form'!$G$44)),CSV_384_PB_BC_Only!A276,"")</f>
        <v>bc1276--bc1276</v>
      </c>
    </row>
    <row r="278" spans="1:1" x14ac:dyDescent="0.25">
      <c r="A278" t="str">
        <f>IF(ISNUMBER(SEARCH("Standard 384",'external req form'!$G$44)),CSV_384_PB_BC_Only!A277,"")</f>
        <v>bc1277--bc1277</v>
      </c>
    </row>
    <row r="279" spans="1:1" x14ac:dyDescent="0.25">
      <c r="A279" t="str">
        <f>IF(ISNUMBER(SEARCH("Standard 384",'external req form'!$G$44)),CSV_384_PB_BC_Only!A278,"")</f>
        <v>bc1278--bc1278</v>
      </c>
    </row>
    <row r="280" spans="1:1" x14ac:dyDescent="0.25">
      <c r="A280" t="str">
        <f>IF(ISNUMBER(SEARCH("Standard 384",'external req form'!$G$44)),CSV_384_PB_BC_Only!A279,"")</f>
        <v>bc1279--bc1279</v>
      </c>
    </row>
    <row r="281" spans="1:1" x14ac:dyDescent="0.25">
      <c r="A281" t="str">
        <f>IF(ISNUMBER(SEARCH("Standard 384",'external req form'!$G$44)),CSV_384_PB_BC_Only!A280,"")</f>
        <v>bc1280--bc1280</v>
      </c>
    </row>
    <row r="282" spans="1:1" x14ac:dyDescent="0.25">
      <c r="A282" t="str">
        <f>IF(ISNUMBER(SEARCH("Standard 384",'external req form'!$G$44)),CSV_384_PB_BC_Only!A281,"")</f>
        <v>bc1281--bc1281</v>
      </c>
    </row>
    <row r="283" spans="1:1" x14ac:dyDescent="0.25">
      <c r="A283" t="str">
        <f>IF(ISNUMBER(SEARCH("Standard 384",'external req form'!$G$44)),CSV_384_PB_BC_Only!A282,"")</f>
        <v>bc1282--bc1282</v>
      </c>
    </row>
    <row r="284" spans="1:1" x14ac:dyDescent="0.25">
      <c r="A284" t="str">
        <f>IF(ISNUMBER(SEARCH("Standard 384",'external req form'!$G$44)),CSV_384_PB_BC_Only!A283,"")</f>
        <v>bc1283--bc1283</v>
      </c>
    </row>
    <row r="285" spans="1:1" x14ac:dyDescent="0.25">
      <c r="A285" t="str">
        <f>IF(ISNUMBER(SEARCH("Standard 384",'external req form'!$G$44)),CSV_384_PB_BC_Only!A284,"")</f>
        <v>bc1284--bc1284</v>
      </c>
    </row>
    <row r="286" spans="1:1" x14ac:dyDescent="0.25">
      <c r="A286" t="str">
        <f>IF(ISNUMBER(SEARCH("Standard 384",'external req form'!$G$44)),CSV_384_PB_BC_Only!A285,"")</f>
        <v>bc1285--bc1285</v>
      </c>
    </row>
    <row r="287" spans="1:1" x14ac:dyDescent="0.25">
      <c r="A287" t="str">
        <f>IF(ISNUMBER(SEARCH("Standard 384",'external req form'!$G$44)),CSV_384_PB_BC_Only!A286,"")</f>
        <v>bc1286--bc1286</v>
      </c>
    </row>
    <row r="288" spans="1:1" x14ac:dyDescent="0.25">
      <c r="A288" t="str">
        <f>IF(ISNUMBER(SEARCH("Standard 384",'external req form'!$G$44)),CSV_384_PB_BC_Only!A287,"")</f>
        <v>bc1287--bc1287</v>
      </c>
    </row>
    <row r="289" spans="1:1" x14ac:dyDescent="0.25">
      <c r="A289" t="str">
        <f>IF(ISNUMBER(SEARCH("Standard 384",'external req form'!$G$44)),CSV_384_PB_BC_Only!A288,"")</f>
        <v>bc1288--bc1288</v>
      </c>
    </row>
    <row r="290" spans="1:1" x14ac:dyDescent="0.25">
      <c r="A290" t="str">
        <f>IF(ISNUMBER(SEARCH("Standard 384",'external req form'!$G$44)),CSV_384_PB_BC_Only!A289,"")</f>
        <v>bc1289--bc1289</v>
      </c>
    </row>
    <row r="291" spans="1:1" x14ac:dyDescent="0.25">
      <c r="A291" t="str">
        <f>IF(ISNUMBER(SEARCH("Standard 384",'external req form'!$G$44)),CSV_384_PB_BC_Only!A290,"")</f>
        <v>bc1290--bc1290</v>
      </c>
    </row>
    <row r="292" spans="1:1" x14ac:dyDescent="0.25">
      <c r="A292" t="str">
        <f>IF(ISNUMBER(SEARCH("Standard 384",'external req form'!$G$44)),CSV_384_PB_BC_Only!A291,"")</f>
        <v>bc1291--bc1291</v>
      </c>
    </row>
    <row r="293" spans="1:1" x14ac:dyDescent="0.25">
      <c r="A293" t="str">
        <f>IF(ISNUMBER(SEARCH("Standard 384",'external req form'!$G$44)),CSV_384_PB_BC_Only!A292,"")</f>
        <v>bc1292--bc1292</v>
      </c>
    </row>
    <row r="294" spans="1:1" x14ac:dyDescent="0.25">
      <c r="A294" t="str">
        <f>IF(ISNUMBER(SEARCH("Standard 384",'external req form'!$G$44)),CSV_384_PB_BC_Only!A293,"")</f>
        <v>bc1293--bc1293</v>
      </c>
    </row>
    <row r="295" spans="1:1" x14ac:dyDescent="0.25">
      <c r="A295" t="str">
        <f>IF(ISNUMBER(SEARCH("Standard 384",'external req form'!$G$44)),CSV_384_PB_BC_Only!A294,"")</f>
        <v>bc1294--bc1294</v>
      </c>
    </row>
    <row r="296" spans="1:1" x14ac:dyDescent="0.25">
      <c r="A296" t="str">
        <f>IF(ISNUMBER(SEARCH("Standard 384",'external req form'!$G$44)),CSV_384_PB_BC_Only!A295,"")</f>
        <v>bc1295--bc1295</v>
      </c>
    </row>
    <row r="297" spans="1:1" x14ac:dyDescent="0.25">
      <c r="A297" t="str">
        <f>IF(ISNUMBER(SEARCH("Standard 384",'external req form'!$G$44)),CSV_384_PB_BC_Only!A296,"")</f>
        <v>bc1296--bc1296</v>
      </c>
    </row>
    <row r="298" spans="1:1" x14ac:dyDescent="0.25">
      <c r="A298" t="str">
        <f>IF(ISNUMBER(SEARCH("Standard 384",'external req form'!$G$44)),CSV_384_PB_BC_Only!A297,"")</f>
        <v>bc1297--bc1297</v>
      </c>
    </row>
    <row r="299" spans="1:1" x14ac:dyDescent="0.25">
      <c r="A299" t="str">
        <f>IF(ISNUMBER(SEARCH("Standard 384",'external req form'!$G$44)),CSV_384_PB_BC_Only!A298,"")</f>
        <v>bc1298--bc1298</v>
      </c>
    </row>
    <row r="300" spans="1:1" x14ac:dyDescent="0.25">
      <c r="A300" t="str">
        <f>IF(ISNUMBER(SEARCH("Standard 384",'external req form'!$G$44)),CSV_384_PB_BC_Only!A299,"")</f>
        <v>bc1299--bc1299</v>
      </c>
    </row>
    <row r="301" spans="1:1" x14ac:dyDescent="0.25">
      <c r="A301" t="str">
        <f>IF(ISNUMBER(SEARCH("Standard 384",'external req form'!$G$44)),CSV_384_PB_BC_Only!A300,"")</f>
        <v>bc1300--bc1300</v>
      </c>
    </row>
    <row r="302" spans="1:1" x14ac:dyDescent="0.25">
      <c r="A302" t="str">
        <f>IF(ISNUMBER(SEARCH("Standard 384",'external req form'!$G$44)),CSV_384_PB_BC_Only!A301,"")</f>
        <v>bc1301--bc1301</v>
      </c>
    </row>
    <row r="303" spans="1:1" x14ac:dyDescent="0.25">
      <c r="A303" t="str">
        <f>IF(ISNUMBER(SEARCH("Standard 384",'external req form'!$G$44)),CSV_384_PB_BC_Only!A302,"")</f>
        <v>bc1302--bc1302</v>
      </c>
    </row>
    <row r="304" spans="1:1" x14ac:dyDescent="0.25">
      <c r="A304" t="str">
        <f>IF(ISNUMBER(SEARCH("Standard 384",'external req form'!$G$44)),CSV_384_PB_BC_Only!A303,"")</f>
        <v>bc1303--bc1303</v>
      </c>
    </row>
    <row r="305" spans="1:1" x14ac:dyDescent="0.25">
      <c r="A305" t="str">
        <f>IF(ISNUMBER(SEARCH("Standard 384",'external req form'!$G$44)),CSV_384_PB_BC_Only!A304,"")</f>
        <v>bc1304--bc1304</v>
      </c>
    </row>
    <row r="306" spans="1:1" x14ac:dyDescent="0.25">
      <c r="A306" t="str">
        <f>IF(ISNUMBER(SEARCH("Standard 384",'external req form'!$G$44)),CSV_384_PB_BC_Only!A305,"")</f>
        <v>bc1305--bc1305</v>
      </c>
    </row>
    <row r="307" spans="1:1" x14ac:dyDescent="0.25">
      <c r="A307" t="str">
        <f>IF(ISNUMBER(SEARCH("Standard 384",'external req form'!$G$44)),CSV_384_PB_BC_Only!A306,"")</f>
        <v>bc1306--bc1306</v>
      </c>
    </row>
    <row r="308" spans="1:1" x14ac:dyDescent="0.25">
      <c r="A308" t="str">
        <f>IF(ISNUMBER(SEARCH("Standard 384",'external req form'!$G$44)),CSV_384_PB_BC_Only!A307,"")</f>
        <v>bc1307--bc1307</v>
      </c>
    </row>
    <row r="309" spans="1:1" x14ac:dyDescent="0.25">
      <c r="A309" t="str">
        <f>IF(ISNUMBER(SEARCH("Standard 384",'external req form'!$G$44)),CSV_384_PB_BC_Only!A308,"")</f>
        <v>bc1308--bc1308</v>
      </c>
    </row>
    <row r="310" spans="1:1" x14ac:dyDescent="0.25">
      <c r="A310" t="str">
        <f>IF(ISNUMBER(SEARCH("Standard 384",'external req form'!$G$44)),CSV_384_PB_BC_Only!A309,"")</f>
        <v>bc1309--bc1309</v>
      </c>
    </row>
    <row r="311" spans="1:1" x14ac:dyDescent="0.25">
      <c r="A311" t="str">
        <f>IF(ISNUMBER(SEARCH("Standard 384",'external req form'!$G$44)),CSV_384_PB_BC_Only!A310,"")</f>
        <v>bc1310--bc1310</v>
      </c>
    </row>
    <row r="312" spans="1:1" x14ac:dyDescent="0.25">
      <c r="A312" t="str">
        <f>IF(ISNUMBER(SEARCH("Standard 384",'external req form'!$G$44)),CSV_384_PB_BC_Only!A311,"")</f>
        <v>bc1311--bc1311</v>
      </c>
    </row>
    <row r="313" spans="1:1" x14ac:dyDescent="0.25">
      <c r="A313" t="str">
        <f>IF(ISNUMBER(SEARCH("Standard 384",'external req form'!$G$44)),CSV_384_PB_BC_Only!A312,"")</f>
        <v>bc1312--bc1312</v>
      </c>
    </row>
    <row r="314" spans="1:1" x14ac:dyDescent="0.25">
      <c r="A314" t="str">
        <f>IF(ISNUMBER(SEARCH("Standard 384",'external req form'!$G$44)),CSV_384_PB_BC_Only!A313,"")</f>
        <v>bc1313--bc1313</v>
      </c>
    </row>
    <row r="315" spans="1:1" x14ac:dyDescent="0.25">
      <c r="A315" t="str">
        <f>IF(ISNUMBER(SEARCH("Standard 384",'external req form'!$G$44)),CSV_384_PB_BC_Only!A314,"")</f>
        <v>bc1314--bc1314</v>
      </c>
    </row>
    <row r="316" spans="1:1" x14ac:dyDescent="0.25">
      <c r="A316" t="str">
        <f>IF(ISNUMBER(SEARCH("Standard 384",'external req form'!$G$44)),CSV_384_PB_BC_Only!A315,"")</f>
        <v>bc1315--bc1315</v>
      </c>
    </row>
    <row r="317" spans="1:1" x14ac:dyDescent="0.25">
      <c r="A317" t="str">
        <f>IF(ISNUMBER(SEARCH("Standard 384",'external req form'!$G$44)),CSV_384_PB_BC_Only!A316,"")</f>
        <v>bc1316--bc1316</v>
      </c>
    </row>
    <row r="318" spans="1:1" x14ac:dyDescent="0.25">
      <c r="A318" t="str">
        <f>IF(ISNUMBER(SEARCH("Standard 384",'external req form'!$G$44)),CSV_384_PB_BC_Only!A317,"")</f>
        <v>bc1317--bc1317</v>
      </c>
    </row>
    <row r="319" spans="1:1" x14ac:dyDescent="0.25">
      <c r="A319" t="str">
        <f>IF(ISNUMBER(SEARCH("Standard 384",'external req form'!$G$44)),CSV_384_PB_BC_Only!A318,"")</f>
        <v>bc1318--bc1318</v>
      </c>
    </row>
    <row r="320" spans="1:1" x14ac:dyDescent="0.25">
      <c r="A320" t="str">
        <f>IF(ISNUMBER(SEARCH("Standard 384",'external req form'!$G$44)),CSV_384_PB_BC_Only!A319,"")</f>
        <v>bc1319--bc1319</v>
      </c>
    </row>
    <row r="321" spans="1:1" x14ac:dyDescent="0.25">
      <c r="A321" t="str">
        <f>IF(ISNUMBER(SEARCH("Standard 384",'external req form'!$G$44)),CSV_384_PB_BC_Only!A320,"")</f>
        <v>bc1320--bc1320</v>
      </c>
    </row>
    <row r="322" spans="1:1" x14ac:dyDescent="0.25">
      <c r="A322" t="str">
        <f>IF(ISNUMBER(SEARCH("Standard 384",'external req form'!$G$44)),CSV_384_PB_BC_Only!A321,"")</f>
        <v>bc1321--bc1321</v>
      </c>
    </row>
    <row r="323" spans="1:1" x14ac:dyDescent="0.25">
      <c r="A323" t="str">
        <f>IF(ISNUMBER(SEARCH("Standard 384",'external req form'!$G$44)),CSV_384_PB_BC_Only!A322,"")</f>
        <v>bc1322--bc1322</v>
      </c>
    </row>
    <row r="324" spans="1:1" x14ac:dyDescent="0.25">
      <c r="A324" t="str">
        <f>IF(ISNUMBER(SEARCH("Standard 384",'external req form'!$G$44)),CSV_384_PB_BC_Only!A323,"")</f>
        <v>bc1323--bc1323</v>
      </c>
    </row>
    <row r="325" spans="1:1" x14ac:dyDescent="0.25">
      <c r="A325" t="str">
        <f>IF(ISNUMBER(SEARCH("Standard 384",'external req form'!$G$44)),CSV_384_PB_BC_Only!A324,"")</f>
        <v>bc1324--bc1324</v>
      </c>
    </row>
    <row r="326" spans="1:1" x14ac:dyDescent="0.25">
      <c r="A326" t="str">
        <f>IF(ISNUMBER(SEARCH("Standard 384",'external req form'!$G$44)),CSV_384_PB_BC_Only!A325,"")</f>
        <v>bc1325--bc1325</v>
      </c>
    </row>
    <row r="327" spans="1:1" x14ac:dyDescent="0.25">
      <c r="A327" t="str">
        <f>IF(ISNUMBER(SEARCH("Standard 384",'external req form'!$G$44)),CSV_384_PB_BC_Only!A326,"")</f>
        <v>bc1326--bc1326</v>
      </c>
    </row>
    <row r="328" spans="1:1" x14ac:dyDescent="0.25">
      <c r="A328" t="str">
        <f>IF(ISNUMBER(SEARCH("Standard 384",'external req form'!$G$44)),CSV_384_PB_BC_Only!A327,"")</f>
        <v>bc1327--bc1327</v>
      </c>
    </row>
    <row r="329" spans="1:1" x14ac:dyDescent="0.25">
      <c r="A329" t="str">
        <f>IF(ISNUMBER(SEARCH("Standard 384",'external req form'!$G$44)),CSV_384_PB_BC_Only!A328,"")</f>
        <v>bc1328--bc1328</v>
      </c>
    </row>
    <row r="330" spans="1:1" x14ac:dyDescent="0.25">
      <c r="A330" t="str">
        <f>IF(ISNUMBER(SEARCH("Standard 384",'external req form'!$G$44)),CSV_384_PB_BC_Only!A329,"")</f>
        <v>bc1329--bc1329</v>
      </c>
    </row>
    <row r="331" spans="1:1" x14ac:dyDescent="0.25">
      <c r="A331" t="str">
        <f>IF(ISNUMBER(SEARCH("Standard 384",'external req form'!$G$44)),CSV_384_PB_BC_Only!A330,"")</f>
        <v>bc1330--bc1330</v>
      </c>
    </row>
    <row r="332" spans="1:1" x14ac:dyDescent="0.25">
      <c r="A332" t="str">
        <f>IF(ISNUMBER(SEARCH("Standard 384",'external req form'!$G$44)),CSV_384_PB_BC_Only!A331,"")</f>
        <v>bc1331--bc1331</v>
      </c>
    </row>
    <row r="333" spans="1:1" x14ac:dyDescent="0.25">
      <c r="A333" t="str">
        <f>IF(ISNUMBER(SEARCH("Standard 384",'external req form'!$G$44)),CSV_384_PB_BC_Only!A332,"")</f>
        <v>bc1332--bc1332</v>
      </c>
    </row>
    <row r="334" spans="1:1" x14ac:dyDescent="0.25">
      <c r="A334" t="str">
        <f>IF(ISNUMBER(SEARCH("Standard 384",'external req form'!$G$44)),CSV_384_PB_BC_Only!A333,"")</f>
        <v>bc1333--bc1333</v>
      </c>
    </row>
    <row r="335" spans="1:1" x14ac:dyDescent="0.25">
      <c r="A335" t="str">
        <f>IF(ISNUMBER(SEARCH("Standard 384",'external req form'!$G$44)),CSV_384_PB_BC_Only!A334,"")</f>
        <v>bc1334--bc1334</v>
      </c>
    </row>
    <row r="336" spans="1:1" x14ac:dyDescent="0.25">
      <c r="A336" t="str">
        <f>IF(ISNUMBER(SEARCH("Standard 384",'external req form'!$G$44)),CSV_384_PB_BC_Only!A335,"")</f>
        <v>bc1335--bc1335</v>
      </c>
    </row>
    <row r="337" spans="1:1" x14ac:dyDescent="0.25">
      <c r="A337" t="str">
        <f>IF(ISNUMBER(SEARCH("Standard 384",'external req form'!$G$44)),CSV_384_PB_BC_Only!A336,"")</f>
        <v>bc1336--bc1336</v>
      </c>
    </row>
    <row r="338" spans="1:1" x14ac:dyDescent="0.25">
      <c r="A338" t="str">
        <f>IF(ISNUMBER(SEARCH("Standard 384",'external req form'!$G$44)),CSV_384_PB_BC_Only!A337,"")</f>
        <v>bc1337--bc1337</v>
      </c>
    </row>
    <row r="339" spans="1:1" x14ac:dyDescent="0.25">
      <c r="A339" t="str">
        <f>IF(ISNUMBER(SEARCH("Standard 384",'external req form'!$G$44)),CSV_384_PB_BC_Only!A338,"")</f>
        <v>bc1338--bc1338</v>
      </c>
    </row>
    <row r="340" spans="1:1" x14ac:dyDescent="0.25">
      <c r="A340" t="str">
        <f>IF(ISNUMBER(SEARCH("Standard 384",'external req form'!$G$44)),CSV_384_PB_BC_Only!A339,"")</f>
        <v>bc1339--bc1339</v>
      </c>
    </row>
    <row r="341" spans="1:1" x14ac:dyDescent="0.25">
      <c r="A341" t="str">
        <f>IF(ISNUMBER(SEARCH("Standard 384",'external req form'!$G$44)),CSV_384_PB_BC_Only!A340,"")</f>
        <v>bc1340--bc1340</v>
      </c>
    </row>
    <row r="342" spans="1:1" x14ac:dyDescent="0.25">
      <c r="A342" t="str">
        <f>IF(ISNUMBER(SEARCH("Standard 384",'external req form'!$G$44)),CSV_384_PB_BC_Only!A341,"")</f>
        <v>bc1341--bc1341</v>
      </c>
    </row>
    <row r="343" spans="1:1" x14ac:dyDescent="0.25">
      <c r="A343" t="str">
        <f>IF(ISNUMBER(SEARCH("Standard 384",'external req form'!$G$44)),CSV_384_PB_BC_Only!A342,"")</f>
        <v>bc1342--bc1342</v>
      </c>
    </row>
    <row r="344" spans="1:1" x14ac:dyDescent="0.25">
      <c r="A344" t="str">
        <f>IF(ISNUMBER(SEARCH("Standard 384",'external req form'!$G$44)),CSV_384_PB_BC_Only!A343,"")</f>
        <v>bc1343--bc1343</v>
      </c>
    </row>
    <row r="345" spans="1:1" x14ac:dyDescent="0.25">
      <c r="A345" t="str">
        <f>IF(ISNUMBER(SEARCH("Standard 384",'external req form'!$G$44)),CSV_384_PB_BC_Only!A344,"")</f>
        <v>bc1344--bc1344</v>
      </c>
    </row>
    <row r="346" spans="1:1" x14ac:dyDescent="0.25">
      <c r="A346" t="str">
        <f>IF(ISNUMBER(SEARCH("Standard 384",'external req form'!$G$44)),CSV_384_PB_BC_Only!A345,"")</f>
        <v>bc1345--bc1345</v>
      </c>
    </row>
    <row r="347" spans="1:1" x14ac:dyDescent="0.25">
      <c r="A347" t="str">
        <f>IF(ISNUMBER(SEARCH("Standard 384",'external req form'!$G$44)),CSV_384_PB_BC_Only!A346,"")</f>
        <v>bc1346--bc1346</v>
      </c>
    </row>
    <row r="348" spans="1:1" x14ac:dyDescent="0.25">
      <c r="A348" t="str">
        <f>IF(ISNUMBER(SEARCH("Standard 384",'external req form'!$G$44)),CSV_384_PB_BC_Only!A347,"")</f>
        <v>bc1347--bc1347</v>
      </c>
    </row>
    <row r="349" spans="1:1" x14ac:dyDescent="0.25">
      <c r="A349" t="str">
        <f>IF(ISNUMBER(SEARCH("Standard 384",'external req form'!$G$44)),CSV_384_PB_BC_Only!A348,"")</f>
        <v>bc1348--bc1348</v>
      </c>
    </row>
    <row r="350" spans="1:1" x14ac:dyDescent="0.25">
      <c r="A350" t="str">
        <f>IF(ISNUMBER(SEARCH("Standard 384",'external req form'!$G$44)),CSV_384_PB_BC_Only!A349,"")</f>
        <v>bc1349--bc1349</v>
      </c>
    </row>
    <row r="351" spans="1:1" x14ac:dyDescent="0.25">
      <c r="A351" t="str">
        <f>IF(ISNUMBER(SEARCH("Standard 384",'external req form'!$G$44)),CSV_384_PB_BC_Only!A350,"")</f>
        <v>bc1350--bc1350</v>
      </c>
    </row>
    <row r="352" spans="1:1" x14ac:dyDescent="0.25">
      <c r="A352" t="str">
        <f>IF(ISNUMBER(SEARCH("Standard 384",'external req form'!$G$44)),CSV_384_PB_BC_Only!A351,"")</f>
        <v>bc1351--bc1351</v>
      </c>
    </row>
    <row r="353" spans="1:1" x14ac:dyDescent="0.25">
      <c r="A353" t="str">
        <f>IF(ISNUMBER(SEARCH("Standard 384",'external req form'!$G$44)),CSV_384_PB_BC_Only!A352,"")</f>
        <v>bc1352--bc1352</v>
      </c>
    </row>
    <row r="354" spans="1:1" x14ac:dyDescent="0.25">
      <c r="A354" t="str">
        <f>IF(ISNUMBER(SEARCH("Standard 384",'external req form'!$G$44)),CSV_384_PB_BC_Only!A353,"")</f>
        <v>bc1353--bc1353</v>
      </c>
    </row>
    <row r="355" spans="1:1" x14ac:dyDescent="0.25">
      <c r="A355" t="str">
        <f>IF(ISNUMBER(SEARCH("Standard 384",'external req form'!$G$44)),CSV_384_PB_BC_Only!A354,"")</f>
        <v>bc1354--bc1354</v>
      </c>
    </row>
    <row r="356" spans="1:1" x14ac:dyDescent="0.25">
      <c r="A356" t="str">
        <f>IF(ISNUMBER(SEARCH("Standard 384",'external req form'!$G$44)),CSV_384_PB_BC_Only!A355,"")</f>
        <v>bc1355--bc1355</v>
      </c>
    </row>
    <row r="357" spans="1:1" x14ac:dyDescent="0.25">
      <c r="A357" t="str">
        <f>IF(ISNUMBER(SEARCH("Standard 384",'external req form'!$G$44)),CSV_384_PB_BC_Only!A356,"")</f>
        <v>bc1356--bc1356</v>
      </c>
    </row>
    <row r="358" spans="1:1" x14ac:dyDescent="0.25">
      <c r="A358" t="str">
        <f>IF(ISNUMBER(SEARCH("Standard 384",'external req form'!$G$44)),CSV_384_PB_BC_Only!A357,"")</f>
        <v>bc1357--bc1357</v>
      </c>
    </row>
    <row r="359" spans="1:1" x14ac:dyDescent="0.25">
      <c r="A359" t="str">
        <f>IF(ISNUMBER(SEARCH("Standard 384",'external req form'!$G$44)),CSV_384_PB_BC_Only!A358,"")</f>
        <v>bc1358--bc1358</v>
      </c>
    </row>
    <row r="360" spans="1:1" x14ac:dyDescent="0.25">
      <c r="A360" t="str">
        <f>IF(ISNUMBER(SEARCH("Standard 384",'external req form'!$G$44)),CSV_384_PB_BC_Only!A359,"")</f>
        <v>bc1359--bc1359</v>
      </c>
    </row>
    <row r="361" spans="1:1" x14ac:dyDescent="0.25">
      <c r="A361" t="str">
        <f>IF(ISNUMBER(SEARCH("Standard 384",'external req form'!$G$44)),CSV_384_PB_BC_Only!A360,"")</f>
        <v>bc1360--bc1360</v>
      </c>
    </row>
    <row r="362" spans="1:1" x14ac:dyDescent="0.25">
      <c r="A362" t="str">
        <f>IF(ISNUMBER(SEARCH("Standard 384",'external req form'!$G$44)),CSV_384_PB_BC_Only!A361,"")</f>
        <v>bc1361--bc1361</v>
      </c>
    </row>
    <row r="363" spans="1:1" x14ac:dyDescent="0.25">
      <c r="A363" t="str">
        <f>IF(ISNUMBER(SEARCH("Standard 384",'external req form'!$G$44)),CSV_384_PB_BC_Only!A362,"")</f>
        <v>bc1362--bc1362</v>
      </c>
    </row>
    <row r="364" spans="1:1" x14ac:dyDescent="0.25">
      <c r="A364" t="str">
        <f>IF(ISNUMBER(SEARCH("Standard 384",'external req form'!$G$44)),CSV_384_PB_BC_Only!A363,"")</f>
        <v>bc1363--bc1363</v>
      </c>
    </row>
    <row r="365" spans="1:1" x14ac:dyDescent="0.25">
      <c r="A365" t="str">
        <f>IF(ISNUMBER(SEARCH("Standard 384",'external req form'!$G$44)),CSV_384_PB_BC_Only!A364,"")</f>
        <v>bc1364--bc1364</v>
      </c>
    </row>
    <row r="366" spans="1:1" x14ac:dyDescent="0.25">
      <c r="A366" t="str">
        <f>IF(ISNUMBER(SEARCH("Standard 384",'external req form'!$G$44)),CSV_384_PB_BC_Only!A365,"")</f>
        <v>bc1365--bc1365</v>
      </c>
    </row>
    <row r="367" spans="1:1" x14ac:dyDescent="0.25">
      <c r="A367" t="str">
        <f>IF(ISNUMBER(SEARCH("Standard 384",'external req form'!$G$44)),CSV_384_PB_BC_Only!A366,"")</f>
        <v>bc1366--bc1366</v>
      </c>
    </row>
    <row r="368" spans="1:1" x14ac:dyDescent="0.25">
      <c r="A368" t="str">
        <f>IF(ISNUMBER(SEARCH("Standard 384",'external req form'!$G$44)),CSV_384_PB_BC_Only!A367,"")</f>
        <v>bc1367--bc1367</v>
      </c>
    </row>
    <row r="369" spans="1:1" x14ac:dyDescent="0.25">
      <c r="A369" t="str">
        <f>IF(ISNUMBER(SEARCH("Standard 384",'external req form'!$G$44)),CSV_384_PB_BC_Only!A368,"")</f>
        <v>bc1368--bc1368</v>
      </c>
    </row>
    <row r="370" spans="1:1" x14ac:dyDescent="0.25">
      <c r="A370" t="str">
        <f>IF(ISNUMBER(SEARCH("Standard 384",'external req form'!$G$44)),CSV_384_PB_BC_Only!A369,"")</f>
        <v>bc1369--bc1369</v>
      </c>
    </row>
    <row r="371" spans="1:1" x14ac:dyDescent="0.25">
      <c r="A371" t="str">
        <f>IF(ISNUMBER(SEARCH("Standard 384",'external req form'!$G$44)),CSV_384_PB_BC_Only!A370,"")</f>
        <v>bc1370--bc1370</v>
      </c>
    </row>
    <row r="372" spans="1:1" x14ac:dyDescent="0.25">
      <c r="A372" t="str">
        <f>IF(ISNUMBER(SEARCH("Standard 384",'external req form'!$G$44)),CSV_384_PB_BC_Only!A371,"")</f>
        <v>bc1371--bc1371</v>
      </c>
    </row>
    <row r="373" spans="1:1" x14ac:dyDescent="0.25">
      <c r="A373" t="str">
        <f>IF(ISNUMBER(SEARCH("Standard 384",'external req form'!$G$44)),CSV_384_PB_BC_Only!A372,"")</f>
        <v>bc1372--bc1372</v>
      </c>
    </row>
    <row r="374" spans="1:1" x14ac:dyDescent="0.25">
      <c r="A374" t="str">
        <f>IF(ISNUMBER(SEARCH("Standard 384",'external req form'!$G$44)),CSV_384_PB_BC_Only!A373,"")</f>
        <v>bc1373--bc1373</v>
      </c>
    </row>
    <row r="375" spans="1:1" x14ac:dyDescent="0.25">
      <c r="A375" t="str">
        <f>IF(ISNUMBER(SEARCH("Standard 384",'external req form'!$G$44)),CSV_384_PB_BC_Only!A374,"")</f>
        <v>bc1374--bc1374</v>
      </c>
    </row>
    <row r="376" spans="1:1" x14ac:dyDescent="0.25">
      <c r="A376" t="str">
        <f>IF(ISNUMBER(SEARCH("Standard 384",'external req form'!$G$44)),CSV_384_PB_BC_Only!A375,"")</f>
        <v>bc1375--bc1375</v>
      </c>
    </row>
    <row r="377" spans="1:1" x14ac:dyDescent="0.25">
      <c r="A377" t="str">
        <f>IF(ISNUMBER(SEARCH("Standard 384",'external req form'!$G$44)),CSV_384_PB_BC_Only!A376,"")</f>
        <v>bc1376--bc1376</v>
      </c>
    </row>
    <row r="378" spans="1:1" x14ac:dyDescent="0.25">
      <c r="A378" t="str">
        <f>IF(ISNUMBER(SEARCH("Standard 384",'external req form'!$G$44)),CSV_384_PB_BC_Only!A377,"")</f>
        <v>bc1377--bc1377</v>
      </c>
    </row>
    <row r="379" spans="1:1" x14ac:dyDescent="0.25">
      <c r="A379" t="str">
        <f>IF(ISNUMBER(SEARCH("Standard 384",'external req form'!$G$44)),CSV_384_PB_BC_Only!A378,"")</f>
        <v>bc1378--bc1378</v>
      </c>
    </row>
    <row r="380" spans="1:1" x14ac:dyDescent="0.25">
      <c r="A380" t="str">
        <f>IF(ISNUMBER(SEARCH("Standard 384",'external req form'!$G$44)),CSV_384_PB_BC_Only!A379,"")</f>
        <v>bc1379--bc1379</v>
      </c>
    </row>
    <row r="381" spans="1:1" x14ac:dyDescent="0.25">
      <c r="A381" t="str">
        <f>IF(ISNUMBER(SEARCH("Standard 384",'external req form'!$G$44)),CSV_384_PB_BC_Only!A380,"")</f>
        <v>bc1380--bc1380</v>
      </c>
    </row>
    <row r="382" spans="1:1" x14ac:dyDescent="0.25">
      <c r="A382" t="str">
        <f>IF(ISNUMBER(SEARCH("Standard 384",'external req form'!$G$44)),CSV_384_PB_BC_Only!A381,"")</f>
        <v>bc1381--bc1381</v>
      </c>
    </row>
    <row r="383" spans="1:1" x14ac:dyDescent="0.25">
      <c r="A383" t="str">
        <f>IF(ISNUMBER(SEARCH("Standard 384",'external req form'!$G$44)),CSV_384_PB_BC_Only!A382,"")</f>
        <v>bc1382--bc1382</v>
      </c>
    </row>
    <row r="384" spans="1:1" x14ac:dyDescent="0.25">
      <c r="A384" t="str">
        <f>IF(ISNUMBER(SEARCH("Standard 384",'external req form'!$G$44)),CSV_384_PB_BC_Only!A383,"")</f>
        <v>bc1383--bc1383</v>
      </c>
    </row>
    <row r="385" spans="1:1" x14ac:dyDescent="0.25">
      <c r="A385" t="str">
        <f>IF(ISNUMBER(SEARCH("Standard 384",'external req form'!$G$44)),CSV_384_PB_BC_Only!A384,"")</f>
        <v>bc1384--bc1384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84"/>
  <sheetViews>
    <sheetView zoomScale="175" zoomScaleNormal="175" workbookViewId="0">
      <selection activeCell="B5" sqref="B5"/>
    </sheetView>
  </sheetViews>
  <sheetFormatPr defaultRowHeight="15" x14ac:dyDescent="0.25"/>
  <cols>
    <col min="1" max="2" width="22.28515625" customWidth="1"/>
  </cols>
  <sheetData>
    <row r="1" spans="1:2" x14ac:dyDescent="0.25">
      <c r="A1" t="s">
        <v>40</v>
      </c>
      <c r="B1" t="str">
        <f>IF(Sample_Barcode_Map!B2&lt;&gt;0,Sample_Barcode_Map!B2,A1)</f>
        <v>bc1001--bc1001</v>
      </c>
    </row>
    <row r="2" spans="1:2" x14ac:dyDescent="0.25">
      <c r="A2" t="s">
        <v>41</v>
      </c>
      <c r="B2" t="str">
        <f>IF(Sample_Barcode_Map!B3&lt;&gt;0,Sample_Barcode_Map!B3,A2)</f>
        <v>bc1002--bc1002</v>
      </c>
    </row>
    <row r="3" spans="1:2" x14ac:dyDescent="0.25">
      <c r="A3" t="s">
        <v>42</v>
      </c>
      <c r="B3" t="str">
        <f>IF(Sample_Barcode_Map!B4&lt;&gt;0,Sample_Barcode_Map!B4,A3)</f>
        <v>bc1003--bc1003</v>
      </c>
    </row>
    <row r="4" spans="1:2" x14ac:dyDescent="0.25">
      <c r="A4" t="s">
        <v>43</v>
      </c>
      <c r="B4" t="str">
        <f>IF(Sample_Barcode_Map!B5&lt;&gt;0,Sample_Barcode_Map!B5,A4)</f>
        <v>bc1004--bc1004</v>
      </c>
    </row>
    <row r="5" spans="1:2" x14ac:dyDescent="0.25">
      <c r="A5" t="s">
        <v>44</v>
      </c>
      <c r="B5" t="str">
        <f>IF(Sample_Barcode_Map!B6&lt;&gt;0,Sample_Barcode_Map!B6,A5)</f>
        <v>bc1005--bc1005</v>
      </c>
    </row>
    <row r="6" spans="1:2" x14ac:dyDescent="0.25">
      <c r="A6" t="s">
        <v>45</v>
      </c>
      <c r="B6" t="str">
        <f>IF(Sample_Barcode_Map!B7&lt;&gt;0,Sample_Barcode_Map!B7,A6)</f>
        <v>bc1006--bc1006</v>
      </c>
    </row>
    <row r="7" spans="1:2" x14ac:dyDescent="0.25">
      <c r="A7" t="s">
        <v>46</v>
      </c>
      <c r="B7" t="str">
        <f>IF(Sample_Barcode_Map!B8&lt;&gt;0,Sample_Barcode_Map!B8,A7)</f>
        <v>bc1007--bc1007</v>
      </c>
    </row>
    <row r="8" spans="1:2" x14ac:dyDescent="0.25">
      <c r="A8" t="s">
        <v>47</v>
      </c>
      <c r="B8" t="str">
        <f>IF(Sample_Barcode_Map!B9&lt;&gt;0,Sample_Barcode_Map!B9,A8)</f>
        <v>bc1008--bc1008</v>
      </c>
    </row>
    <row r="9" spans="1:2" x14ac:dyDescent="0.25">
      <c r="A9" t="s">
        <v>48</v>
      </c>
      <c r="B9" t="str">
        <f>IF(Sample_Barcode_Map!B10&lt;&gt;0,Sample_Barcode_Map!B10,A9)</f>
        <v>bc1009--bc1009</v>
      </c>
    </row>
    <row r="10" spans="1:2" x14ac:dyDescent="0.25">
      <c r="A10" t="s">
        <v>49</v>
      </c>
      <c r="B10" t="str">
        <f>IF(Sample_Barcode_Map!B11&lt;&gt;0,Sample_Barcode_Map!B11,A10)</f>
        <v>bc1010--bc1010</v>
      </c>
    </row>
    <row r="11" spans="1:2" x14ac:dyDescent="0.25">
      <c r="A11" t="s">
        <v>50</v>
      </c>
      <c r="B11" t="str">
        <f>IF(Sample_Barcode_Map!B12&lt;&gt;0,Sample_Barcode_Map!B12,A11)</f>
        <v>bc1011--bc1011</v>
      </c>
    </row>
    <row r="12" spans="1:2" x14ac:dyDescent="0.25">
      <c r="A12" t="s">
        <v>51</v>
      </c>
      <c r="B12" t="str">
        <f>IF(Sample_Barcode_Map!B13&lt;&gt;0,Sample_Barcode_Map!B13,A12)</f>
        <v>bc1012--bc1012</v>
      </c>
    </row>
    <row r="13" spans="1:2" x14ac:dyDescent="0.25">
      <c r="A13" t="s">
        <v>52</v>
      </c>
      <c r="B13" t="str">
        <f>IF(Sample_Barcode_Map!B14&lt;&gt;0,Sample_Barcode_Map!B14,A13)</f>
        <v>bc1013--bc1013</v>
      </c>
    </row>
    <row r="14" spans="1:2" x14ac:dyDescent="0.25">
      <c r="A14" t="s">
        <v>53</v>
      </c>
      <c r="B14" t="str">
        <f>IF(Sample_Barcode_Map!B15&lt;&gt;0,Sample_Barcode_Map!B15,A14)</f>
        <v>bc1014--bc1014</v>
      </c>
    </row>
    <row r="15" spans="1:2" x14ac:dyDescent="0.25">
      <c r="A15" t="s">
        <v>54</v>
      </c>
      <c r="B15" t="str">
        <f>IF(Sample_Barcode_Map!B16&lt;&gt;0,Sample_Barcode_Map!B16,A15)</f>
        <v>bc1015--bc1015</v>
      </c>
    </row>
    <row r="16" spans="1:2" x14ac:dyDescent="0.25">
      <c r="A16" t="s">
        <v>55</v>
      </c>
      <c r="B16" t="str">
        <f>IF(Sample_Barcode_Map!B17&lt;&gt;0,Sample_Barcode_Map!B17,A16)</f>
        <v>bc1016--bc1016</v>
      </c>
    </row>
    <row r="17" spans="1:2" x14ac:dyDescent="0.25">
      <c r="A17" t="s">
        <v>56</v>
      </c>
      <c r="B17" t="str">
        <f>IF(Sample_Barcode_Map!B18&lt;&gt;0,Sample_Barcode_Map!B18,A17)</f>
        <v>bc1017--bc1017</v>
      </c>
    </row>
    <row r="18" spans="1:2" x14ac:dyDescent="0.25">
      <c r="A18" t="s">
        <v>57</v>
      </c>
      <c r="B18" t="str">
        <f>IF(Sample_Barcode_Map!B19&lt;&gt;0,Sample_Barcode_Map!B19,A18)</f>
        <v>bc1018--bc1018</v>
      </c>
    </row>
    <row r="19" spans="1:2" x14ac:dyDescent="0.25">
      <c r="A19" t="s">
        <v>58</v>
      </c>
      <c r="B19" t="str">
        <f>IF(Sample_Barcode_Map!B20&lt;&gt;0,Sample_Barcode_Map!B20,A19)</f>
        <v>bc1019--bc1019</v>
      </c>
    </row>
    <row r="20" spans="1:2" x14ac:dyDescent="0.25">
      <c r="A20" t="s">
        <v>59</v>
      </c>
      <c r="B20" t="str">
        <f>IF(Sample_Barcode_Map!B21&lt;&gt;0,Sample_Barcode_Map!B21,A20)</f>
        <v>bc1020--bc1020</v>
      </c>
    </row>
    <row r="21" spans="1:2" x14ac:dyDescent="0.25">
      <c r="A21" t="s">
        <v>60</v>
      </c>
      <c r="B21" t="str">
        <f>IF(Sample_Barcode_Map!B22&lt;&gt;0,Sample_Barcode_Map!B22,A21)</f>
        <v>bc1021--bc1021</v>
      </c>
    </row>
    <row r="22" spans="1:2" x14ac:dyDescent="0.25">
      <c r="A22" t="s">
        <v>61</v>
      </c>
      <c r="B22" t="str">
        <f>IF(Sample_Barcode_Map!B23&lt;&gt;0,Sample_Barcode_Map!B23,A22)</f>
        <v>bc1022--bc1022</v>
      </c>
    </row>
    <row r="23" spans="1:2" x14ac:dyDescent="0.25">
      <c r="A23" t="s">
        <v>62</v>
      </c>
      <c r="B23" t="str">
        <f>IF(Sample_Barcode_Map!B24&lt;&gt;0,Sample_Barcode_Map!B24,A23)</f>
        <v>bc1023--bc1023</v>
      </c>
    </row>
    <row r="24" spans="1:2" x14ac:dyDescent="0.25">
      <c r="A24" t="s">
        <v>63</v>
      </c>
      <c r="B24" t="str">
        <f>IF(Sample_Barcode_Map!B25&lt;&gt;0,Sample_Barcode_Map!B25,A24)</f>
        <v>bc1024--bc1024</v>
      </c>
    </row>
    <row r="25" spans="1:2" x14ac:dyDescent="0.25">
      <c r="A25" t="s">
        <v>64</v>
      </c>
      <c r="B25" t="str">
        <f>IF(Sample_Barcode_Map!B26&lt;&gt;0,Sample_Barcode_Map!B26,A25)</f>
        <v>bc1025--bc1025</v>
      </c>
    </row>
    <row r="26" spans="1:2" x14ac:dyDescent="0.25">
      <c r="A26" t="s">
        <v>65</v>
      </c>
      <c r="B26" t="str">
        <f>IF(Sample_Barcode_Map!B27&lt;&gt;0,Sample_Barcode_Map!B27,A26)</f>
        <v>bc1026--bc1026</v>
      </c>
    </row>
    <row r="27" spans="1:2" x14ac:dyDescent="0.25">
      <c r="A27" t="s">
        <v>66</v>
      </c>
      <c r="B27" t="str">
        <f>IF(Sample_Barcode_Map!B28&lt;&gt;0,Sample_Barcode_Map!B28,A27)</f>
        <v>bc1027--bc1027</v>
      </c>
    </row>
    <row r="28" spans="1:2" x14ac:dyDescent="0.25">
      <c r="A28" t="s">
        <v>67</v>
      </c>
      <c r="B28" t="str">
        <f>IF(Sample_Barcode_Map!B29&lt;&gt;0,Sample_Barcode_Map!B29,A28)</f>
        <v>bc1028--bc1028</v>
      </c>
    </row>
    <row r="29" spans="1:2" x14ac:dyDescent="0.25">
      <c r="A29" t="s">
        <v>68</v>
      </c>
      <c r="B29" t="str">
        <f>IF(Sample_Barcode_Map!B30&lt;&gt;0,Sample_Barcode_Map!B30,A29)</f>
        <v>bc1029--bc1029</v>
      </c>
    </row>
    <row r="30" spans="1:2" x14ac:dyDescent="0.25">
      <c r="A30" t="s">
        <v>69</v>
      </c>
      <c r="B30" t="str">
        <f>IF(Sample_Barcode_Map!B31&lt;&gt;0,Sample_Barcode_Map!B31,A30)</f>
        <v>bc1030--bc1030</v>
      </c>
    </row>
    <row r="31" spans="1:2" x14ac:dyDescent="0.25">
      <c r="A31" t="s">
        <v>70</v>
      </c>
      <c r="B31" t="str">
        <f>IF(Sample_Barcode_Map!B32&lt;&gt;0,Sample_Barcode_Map!B32,A31)</f>
        <v>bc1031--bc1031</v>
      </c>
    </row>
    <row r="32" spans="1:2" x14ac:dyDescent="0.25">
      <c r="A32" t="s">
        <v>71</v>
      </c>
      <c r="B32" t="str">
        <f>IF(Sample_Barcode_Map!B33&lt;&gt;0,Sample_Barcode_Map!B33,A32)</f>
        <v>bc1032--bc1032</v>
      </c>
    </row>
    <row r="33" spans="1:2" x14ac:dyDescent="0.25">
      <c r="A33" t="s">
        <v>72</v>
      </c>
      <c r="B33" t="str">
        <f>IF(Sample_Barcode_Map!B34&lt;&gt;0,Sample_Barcode_Map!B34,A33)</f>
        <v>bc1033--bc1033</v>
      </c>
    </row>
    <row r="34" spans="1:2" x14ac:dyDescent="0.25">
      <c r="A34" t="s">
        <v>73</v>
      </c>
      <c r="B34" t="str">
        <f>IF(Sample_Barcode_Map!B35&lt;&gt;0,Sample_Barcode_Map!B35,A34)</f>
        <v>bc1034--bc1034</v>
      </c>
    </row>
    <row r="35" spans="1:2" x14ac:dyDescent="0.25">
      <c r="A35" t="s">
        <v>74</v>
      </c>
      <c r="B35" t="str">
        <f>IF(Sample_Barcode_Map!B36&lt;&gt;0,Sample_Barcode_Map!B36,A35)</f>
        <v>bc1035--bc1035</v>
      </c>
    </row>
    <row r="36" spans="1:2" x14ac:dyDescent="0.25">
      <c r="A36" t="s">
        <v>75</v>
      </c>
      <c r="B36" t="str">
        <f>IF(Sample_Barcode_Map!B37&lt;&gt;0,Sample_Barcode_Map!B37,A36)</f>
        <v>bc1036--bc1036</v>
      </c>
    </row>
    <row r="37" spans="1:2" x14ac:dyDescent="0.25">
      <c r="A37" t="s">
        <v>76</v>
      </c>
      <c r="B37" t="str">
        <f>IF(Sample_Barcode_Map!B38&lt;&gt;0,Sample_Barcode_Map!B38,A37)</f>
        <v>bc1037--bc1037</v>
      </c>
    </row>
    <row r="38" spans="1:2" x14ac:dyDescent="0.25">
      <c r="A38" t="s">
        <v>77</v>
      </c>
      <c r="B38" t="str">
        <f>IF(Sample_Barcode_Map!B39&lt;&gt;0,Sample_Barcode_Map!B39,A38)</f>
        <v>bc1038--bc1038</v>
      </c>
    </row>
    <row r="39" spans="1:2" x14ac:dyDescent="0.25">
      <c r="A39" t="s">
        <v>78</v>
      </c>
      <c r="B39" t="str">
        <f>IF(Sample_Barcode_Map!B40&lt;&gt;0,Sample_Barcode_Map!B40,A39)</f>
        <v>bc1039--bc1039</v>
      </c>
    </row>
    <row r="40" spans="1:2" x14ac:dyDescent="0.25">
      <c r="A40" t="s">
        <v>79</v>
      </c>
      <c r="B40" t="str">
        <f>IF(Sample_Barcode_Map!B41&lt;&gt;0,Sample_Barcode_Map!B41,A40)</f>
        <v>bc1040--bc1040</v>
      </c>
    </row>
    <row r="41" spans="1:2" x14ac:dyDescent="0.25">
      <c r="A41" t="s">
        <v>80</v>
      </c>
      <c r="B41" t="str">
        <f>IF(Sample_Barcode_Map!B42&lt;&gt;0,Sample_Barcode_Map!B42,A41)</f>
        <v>bc1041--bc1041</v>
      </c>
    </row>
    <row r="42" spans="1:2" x14ac:dyDescent="0.25">
      <c r="A42" t="s">
        <v>81</v>
      </c>
      <c r="B42" t="str">
        <f>IF(Sample_Barcode_Map!B43&lt;&gt;0,Sample_Barcode_Map!B43,A42)</f>
        <v>bc1042--bc1042</v>
      </c>
    </row>
    <row r="43" spans="1:2" x14ac:dyDescent="0.25">
      <c r="A43" t="s">
        <v>82</v>
      </c>
      <c r="B43" t="str">
        <f>IF(Sample_Barcode_Map!B44&lt;&gt;0,Sample_Barcode_Map!B44,A43)</f>
        <v>bc1043--bc1043</v>
      </c>
    </row>
    <row r="44" spans="1:2" x14ac:dyDescent="0.25">
      <c r="A44" t="s">
        <v>83</v>
      </c>
      <c r="B44" t="str">
        <f>IF(Sample_Barcode_Map!B45&lt;&gt;0,Sample_Barcode_Map!B45,A44)</f>
        <v>bc1044--bc1044</v>
      </c>
    </row>
    <row r="45" spans="1:2" x14ac:dyDescent="0.25">
      <c r="A45" t="s">
        <v>84</v>
      </c>
      <c r="B45" t="str">
        <f>IF(Sample_Barcode_Map!B46&lt;&gt;0,Sample_Barcode_Map!B46,A45)</f>
        <v>bc1045--bc1045</v>
      </c>
    </row>
    <row r="46" spans="1:2" x14ac:dyDescent="0.25">
      <c r="A46" t="s">
        <v>85</v>
      </c>
      <c r="B46" t="str">
        <f>IF(Sample_Barcode_Map!B47&lt;&gt;0,Sample_Barcode_Map!B47,A46)</f>
        <v>bc1046--bc1046</v>
      </c>
    </row>
    <row r="47" spans="1:2" x14ac:dyDescent="0.25">
      <c r="A47" t="s">
        <v>86</v>
      </c>
      <c r="B47" t="str">
        <f>IF(Sample_Barcode_Map!B48&lt;&gt;0,Sample_Barcode_Map!B48,A47)</f>
        <v>bc1047--bc1047</v>
      </c>
    </row>
    <row r="48" spans="1:2" x14ac:dyDescent="0.25">
      <c r="A48" t="s">
        <v>87</v>
      </c>
      <c r="B48" t="str">
        <f>IF(Sample_Barcode_Map!B49&lt;&gt;0,Sample_Barcode_Map!B49,A48)</f>
        <v>bc1048--bc1048</v>
      </c>
    </row>
    <row r="49" spans="1:2" x14ac:dyDescent="0.25">
      <c r="A49" t="s">
        <v>88</v>
      </c>
      <c r="B49" t="str">
        <f>IF(Sample_Barcode_Map!B50&lt;&gt;0,Sample_Barcode_Map!B50,A49)</f>
        <v>bc1049--bc1049</v>
      </c>
    </row>
    <row r="50" spans="1:2" x14ac:dyDescent="0.25">
      <c r="A50" t="s">
        <v>89</v>
      </c>
      <c r="B50" t="str">
        <f>IF(Sample_Barcode_Map!B51&lt;&gt;0,Sample_Barcode_Map!B51,A50)</f>
        <v>bc1050--bc1050</v>
      </c>
    </row>
    <row r="51" spans="1:2" x14ac:dyDescent="0.25">
      <c r="A51" t="s">
        <v>90</v>
      </c>
      <c r="B51" t="str">
        <f>IF(Sample_Barcode_Map!B52&lt;&gt;0,Sample_Barcode_Map!B52,A51)</f>
        <v>bc1051--bc1051</v>
      </c>
    </row>
    <row r="52" spans="1:2" x14ac:dyDescent="0.25">
      <c r="A52" t="s">
        <v>91</v>
      </c>
      <c r="B52" t="str">
        <f>IF(Sample_Barcode_Map!B53&lt;&gt;0,Sample_Barcode_Map!B53,A52)</f>
        <v>bc1052--bc1052</v>
      </c>
    </row>
    <row r="53" spans="1:2" x14ac:dyDescent="0.25">
      <c r="A53" t="s">
        <v>92</v>
      </c>
      <c r="B53" t="str">
        <f>IF(Sample_Barcode_Map!B54&lt;&gt;0,Sample_Barcode_Map!B54,A53)</f>
        <v>bc1053--bc1053</v>
      </c>
    </row>
    <row r="54" spans="1:2" x14ac:dyDescent="0.25">
      <c r="A54" t="s">
        <v>93</v>
      </c>
      <c r="B54" t="str">
        <f>IF(Sample_Barcode_Map!B55&lt;&gt;0,Sample_Barcode_Map!B55,A54)</f>
        <v>bc1054--bc1054</v>
      </c>
    </row>
    <row r="55" spans="1:2" x14ac:dyDescent="0.25">
      <c r="A55" t="s">
        <v>94</v>
      </c>
      <c r="B55" t="str">
        <f>IF(Sample_Barcode_Map!B56&lt;&gt;0,Sample_Barcode_Map!B56,A55)</f>
        <v>bc1055--bc1055</v>
      </c>
    </row>
    <row r="56" spans="1:2" x14ac:dyDescent="0.25">
      <c r="A56" t="s">
        <v>95</v>
      </c>
      <c r="B56" t="str">
        <f>IF(Sample_Barcode_Map!B57&lt;&gt;0,Sample_Barcode_Map!B57,A56)</f>
        <v>bc1056--bc1056</v>
      </c>
    </row>
    <row r="57" spans="1:2" x14ac:dyDescent="0.25">
      <c r="A57" t="s">
        <v>96</v>
      </c>
      <c r="B57" t="str">
        <f>IF(Sample_Barcode_Map!B58&lt;&gt;0,Sample_Barcode_Map!B58,A57)</f>
        <v>bc1057--bc1057</v>
      </c>
    </row>
    <row r="58" spans="1:2" x14ac:dyDescent="0.25">
      <c r="A58" t="s">
        <v>97</v>
      </c>
      <c r="B58" t="str">
        <f>IF(Sample_Barcode_Map!B59&lt;&gt;0,Sample_Barcode_Map!B59,A58)</f>
        <v>bc1058--bc1058</v>
      </c>
    </row>
    <row r="59" spans="1:2" x14ac:dyDescent="0.25">
      <c r="A59" t="s">
        <v>98</v>
      </c>
      <c r="B59" t="str">
        <f>IF(Sample_Barcode_Map!B60&lt;&gt;0,Sample_Barcode_Map!B60,A59)</f>
        <v>bc1059--bc1059</v>
      </c>
    </row>
    <row r="60" spans="1:2" x14ac:dyDescent="0.25">
      <c r="A60" t="s">
        <v>99</v>
      </c>
      <c r="B60" t="str">
        <f>IF(Sample_Barcode_Map!B61&lt;&gt;0,Sample_Barcode_Map!B61,A60)</f>
        <v>bc1060--bc1060</v>
      </c>
    </row>
    <row r="61" spans="1:2" x14ac:dyDescent="0.25">
      <c r="A61" t="s">
        <v>100</v>
      </c>
      <c r="B61" t="str">
        <f>IF(Sample_Barcode_Map!B62&lt;&gt;0,Sample_Barcode_Map!B62,A61)</f>
        <v>bc1061--bc1061</v>
      </c>
    </row>
    <row r="62" spans="1:2" x14ac:dyDescent="0.25">
      <c r="A62" t="s">
        <v>101</v>
      </c>
      <c r="B62" t="str">
        <f>IF(Sample_Barcode_Map!B63&lt;&gt;0,Sample_Barcode_Map!B63,A62)</f>
        <v>bc1062--bc1062</v>
      </c>
    </row>
    <row r="63" spans="1:2" x14ac:dyDescent="0.25">
      <c r="A63" t="s">
        <v>102</v>
      </c>
      <c r="B63" t="str">
        <f>IF(Sample_Barcode_Map!B64&lt;&gt;0,Sample_Barcode_Map!B64,A63)</f>
        <v>bc1063--bc1063</v>
      </c>
    </row>
    <row r="64" spans="1:2" x14ac:dyDescent="0.25">
      <c r="A64" t="s">
        <v>103</v>
      </c>
      <c r="B64" t="str">
        <f>IF(Sample_Barcode_Map!B65&lt;&gt;0,Sample_Barcode_Map!B65,A64)</f>
        <v>bc1064--bc1064</v>
      </c>
    </row>
    <row r="65" spans="1:2" x14ac:dyDescent="0.25">
      <c r="A65" t="s">
        <v>104</v>
      </c>
      <c r="B65" t="str">
        <f>IF(Sample_Barcode_Map!B66&lt;&gt;0,Sample_Barcode_Map!B66,A65)</f>
        <v>bc1065--bc1065</v>
      </c>
    </row>
    <row r="66" spans="1:2" x14ac:dyDescent="0.25">
      <c r="A66" t="s">
        <v>105</v>
      </c>
      <c r="B66" t="str">
        <f>IF(Sample_Barcode_Map!B67&lt;&gt;0,Sample_Barcode_Map!B67,A66)</f>
        <v>bc1066--bc1066</v>
      </c>
    </row>
    <row r="67" spans="1:2" x14ac:dyDescent="0.25">
      <c r="A67" t="s">
        <v>106</v>
      </c>
      <c r="B67" t="str">
        <f>IF(Sample_Barcode_Map!B68&lt;&gt;0,Sample_Barcode_Map!B68,A67)</f>
        <v>bc1067--bc1067</v>
      </c>
    </row>
    <row r="68" spans="1:2" x14ac:dyDescent="0.25">
      <c r="A68" t="s">
        <v>107</v>
      </c>
      <c r="B68" t="str">
        <f>IF(Sample_Barcode_Map!B69&lt;&gt;0,Sample_Barcode_Map!B69,A68)</f>
        <v>bc1068--bc1068</v>
      </c>
    </row>
    <row r="69" spans="1:2" x14ac:dyDescent="0.25">
      <c r="A69" t="s">
        <v>108</v>
      </c>
      <c r="B69" t="str">
        <f>IF(Sample_Barcode_Map!B70&lt;&gt;0,Sample_Barcode_Map!B70,A69)</f>
        <v>bc1069--bc1069</v>
      </c>
    </row>
    <row r="70" spans="1:2" x14ac:dyDescent="0.25">
      <c r="A70" t="s">
        <v>109</v>
      </c>
      <c r="B70" t="str">
        <f>IF(Sample_Barcode_Map!B71&lt;&gt;0,Sample_Barcode_Map!B71,A70)</f>
        <v>bc1070--bc1070</v>
      </c>
    </row>
    <row r="71" spans="1:2" x14ac:dyDescent="0.25">
      <c r="A71" t="s">
        <v>110</v>
      </c>
      <c r="B71" t="str">
        <f>IF(Sample_Barcode_Map!B72&lt;&gt;0,Sample_Barcode_Map!B72,A71)</f>
        <v>bc1071--bc1071</v>
      </c>
    </row>
    <row r="72" spans="1:2" x14ac:dyDescent="0.25">
      <c r="A72" t="s">
        <v>111</v>
      </c>
      <c r="B72" t="str">
        <f>IF(Sample_Barcode_Map!B73&lt;&gt;0,Sample_Barcode_Map!B73,A72)</f>
        <v>bc1072--bc1072</v>
      </c>
    </row>
    <row r="73" spans="1:2" x14ac:dyDescent="0.25">
      <c r="A73" t="s">
        <v>112</v>
      </c>
      <c r="B73" t="str">
        <f>IF(Sample_Barcode_Map!B74&lt;&gt;0,Sample_Barcode_Map!B74,A73)</f>
        <v>bc1073--bc1073</v>
      </c>
    </row>
    <row r="74" spans="1:2" x14ac:dyDescent="0.25">
      <c r="A74" t="s">
        <v>113</v>
      </c>
      <c r="B74" t="str">
        <f>IF(Sample_Barcode_Map!B75&lt;&gt;0,Sample_Barcode_Map!B75,A74)</f>
        <v>bc1074--bc1074</v>
      </c>
    </row>
    <row r="75" spans="1:2" x14ac:dyDescent="0.25">
      <c r="A75" t="s">
        <v>114</v>
      </c>
      <c r="B75" t="str">
        <f>IF(Sample_Barcode_Map!B76&lt;&gt;0,Sample_Barcode_Map!B76,A75)</f>
        <v>bc1075--bc1075</v>
      </c>
    </row>
    <row r="76" spans="1:2" x14ac:dyDescent="0.25">
      <c r="A76" t="s">
        <v>115</v>
      </c>
      <c r="B76" t="str">
        <f>IF(Sample_Barcode_Map!B77&lt;&gt;0,Sample_Barcode_Map!B77,A76)</f>
        <v>bc1076--bc1076</v>
      </c>
    </row>
    <row r="77" spans="1:2" x14ac:dyDescent="0.25">
      <c r="A77" t="s">
        <v>116</v>
      </c>
      <c r="B77" t="str">
        <f>IF(Sample_Barcode_Map!B78&lt;&gt;0,Sample_Barcode_Map!B78,A77)</f>
        <v>bc1077--bc1077</v>
      </c>
    </row>
    <row r="78" spans="1:2" x14ac:dyDescent="0.25">
      <c r="A78" t="s">
        <v>117</v>
      </c>
      <c r="B78" t="str">
        <f>IF(Sample_Barcode_Map!B79&lt;&gt;0,Sample_Barcode_Map!B79,A78)</f>
        <v>bc1078--bc1078</v>
      </c>
    </row>
    <row r="79" spans="1:2" x14ac:dyDescent="0.25">
      <c r="A79" t="s">
        <v>118</v>
      </c>
      <c r="B79" t="str">
        <f>IF(Sample_Barcode_Map!B80&lt;&gt;0,Sample_Barcode_Map!B80,A79)</f>
        <v>bc1079--bc1079</v>
      </c>
    </row>
    <row r="80" spans="1:2" x14ac:dyDescent="0.25">
      <c r="A80" t="s">
        <v>119</v>
      </c>
      <c r="B80" t="str">
        <f>IF(Sample_Barcode_Map!B81&lt;&gt;0,Sample_Barcode_Map!B81,A80)</f>
        <v>bc1080--bc1080</v>
      </c>
    </row>
    <row r="81" spans="1:2" x14ac:dyDescent="0.25">
      <c r="A81" t="s">
        <v>120</v>
      </c>
      <c r="B81" t="str">
        <f>IF(Sample_Barcode_Map!B82&lt;&gt;0,Sample_Barcode_Map!B82,A81)</f>
        <v>bc1081--bc1081</v>
      </c>
    </row>
    <row r="82" spans="1:2" x14ac:dyDescent="0.25">
      <c r="A82" t="s">
        <v>121</v>
      </c>
      <c r="B82" t="str">
        <f>IF(Sample_Barcode_Map!B83&lt;&gt;0,Sample_Barcode_Map!B83,A82)</f>
        <v>bc1082--bc1082</v>
      </c>
    </row>
    <row r="83" spans="1:2" x14ac:dyDescent="0.25">
      <c r="A83" t="s">
        <v>122</v>
      </c>
      <c r="B83" t="str">
        <f>IF(Sample_Barcode_Map!B84&lt;&gt;0,Sample_Barcode_Map!B84,A83)</f>
        <v>bc1083--bc1083</v>
      </c>
    </row>
    <row r="84" spans="1:2" x14ac:dyDescent="0.25">
      <c r="A84" t="s">
        <v>123</v>
      </c>
      <c r="B84" t="str">
        <f>IF(Sample_Barcode_Map!B85&lt;&gt;0,Sample_Barcode_Map!B85,A84)</f>
        <v>bc1084--bc1084</v>
      </c>
    </row>
    <row r="85" spans="1:2" x14ac:dyDescent="0.25">
      <c r="A85" t="s">
        <v>124</v>
      </c>
      <c r="B85" t="str">
        <f>IF(Sample_Barcode_Map!B86&lt;&gt;0,Sample_Barcode_Map!B86,A85)</f>
        <v>bc1085--bc1085</v>
      </c>
    </row>
    <row r="86" spans="1:2" x14ac:dyDescent="0.25">
      <c r="A86" t="s">
        <v>125</v>
      </c>
      <c r="B86" t="str">
        <f>IF(Sample_Barcode_Map!B87&lt;&gt;0,Sample_Barcode_Map!B87,A86)</f>
        <v>bc1086--bc1086</v>
      </c>
    </row>
    <row r="87" spans="1:2" x14ac:dyDescent="0.25">
      <c r="A87" t="s">
        <v>126</v>
      </c>
      <c r="B87" t="str">
        <f>IF(Sample_Barcode_Map!B88&lt;&gt;0,Sample_Barcode_Map!B88,A87)</f>
        <v>bc1087--bc1087</v>
      </c>
    </row>
    <row r="88" spans="1:2" x14ac:dyDescent="0.25">
      <c r="A88" t="s">
        <v>127</v>
      </c>
      <c r="B88" t="str">
        <f>IF(Sample_Barcode_Map!B89&lt;&gt;0,Sample_Barcode_Map!B89,A88)</f>
        <v>bc1088--bc1088</v>
      </c>
    </row>
    <row r="89" spans="1:2" x14ac:dyDescent="0.25">
      <c r="A89" t="s">
        <v>128</v>
      </c>
      <c r="B89" t="str">
        <f>IF(Sample_Barcode_Map!B90&lt;&gt;0,Sample_Barcode_Map!B90,A89)</f>
        <v>bc1089--bc1089</v>
      </c>
    </row>
    <row r="90" spans="1:2" x14ac:dyDescent="0.25">
      <c r="A90" t="s">
        <v>129</v>
      </c>
      <c r="B90" t="str">
        <f>IF(Sample_Barcode_Map!B91&lt;&gt;0,Sample_Barcode_Map!B91,A90)</f>
        <v>bc1090--bc1090</v>
      </c>
    </row>
    <row r="91" spans="1:2" x14ac:dyDescent="0.25">
      <c r="A91" t="s">
        <v>130</v>
      </c>
      <c r="B91" t="str">
        <f>IF(Sample_Barcode_Map!B92&lt;&gt;0,Sample_Barcode_Map!B92,A91)</f>
        <v>bc1091--bc1091</v>
      </c>
    </row>
    <row r="92" spans="1:2" x14ac:dyDescent="0.25">
      <c r="A92" t="s">
        <v>131</v>
      </c>
      <c r="B92" t="str">
        <f>IF(Sample_Barcode_Map!B93&lt;&gt;0,Sample_Barcode_Map!B93,A92)</f>
        <v>bc1092--bc1092</v>
      </c>
    </row>
    <row r="93" spans="1:2" x14ac:dyDescent="0.25">
      <c r="A93" t="s">
        <v>132</v>
      </c>
      <c r="B93" t="str">
        <f>IF(Sample_Barcode_Map!B94&lt;&gt;0,Sample_Barcode_Map!B94,A93)</f>
        <v>bc1093--bc1093</v>
      </c>
    </row>
    <row r="94" spans="1:2" x14ac:dyDescent="0.25">
      <c r="A94" t="s">
        <v>133</v>
      </c>
      <c r="B94" t="str">
        <f>IF(Sample_Barcode_Map!B95&lt;&gt;0,Sample_Barcode_Map!B95,A94)</f>
        <v>bc1094--bc1094</v>
      </c>
    </row>
    <row r="95" spans="1:2" x14ac:dyDescent="0.25">
      <c r="A95" t="s">
        <v>134</v>
      </c>
      <c r="B95" t="str">
        <f>IF(Sample_Barcode_Map!B96&lt;&gt;0,Sample_Barcode_Map!B96,A95)</f>
        <v>bc1095--bc1095</v>
      </c>
    </row>
    <row r="96" spans="1:2" x14ac:dyDescent="0.25">
      <c r="A96" t="s">
        <v>135</v>
      </c>
      <c r="B96" t="str">
        <f>IF(Sample_Barcode_Map!B97&lt;&gt;0,Sample_Barcode_Map!B97,A96)</f>
        <v>bc1096--bc1096</v>
      </c>
    </row>
    <row r="97" spans="1:2" x14ac:dyDescent="0.25">
      <c r="A97" t="s">
        <v>136</v>
      </c>
      <c r="B97" t="str">
        <f>IF(Sample_Barcode_Map!B98&lt;&gt;0,Sample_Barcode_Map!B98,A97)</f>
        <v>bc1097--bc1097</v>
      </c>
    </row>
    <row r="98" spans="1:2" x14ac:dyDescent="0.25">
      <c r="A98" t="s">
        <v>137</v>
      </c>
      <c r="B98" t="str">
        <f>IF(Sample_Barcode_Map!B99&lt;&gt;0,Sample_Barcode_Map!B99,A98)</f>
        <v>bc1098--bc1098</v>
      </c>
    </row>
    <row r="99" spans="1:2" x14ac:dyDescent="0.25">
      <c r="A99" t="s">
        <v>138</v>
      </c>
      <c r="B99" t="str">
        <f>IF(Sample_Barcode_Map!B100&lt;&gt;0,Sample_Barcode_Map!B100,A99)</f>
        <v>bc1099--bc1099</v>
      </c>
    </row>
    <row r="100" spans="1:2" x14ac:dyDescent="0.25">
      <c r="A100" t="s">
        <v>139</v>
      </c>
      <c r="B100" t="str">
        <f>IF(Sample_Barcode_Map!B101&lt;&gt;0,Sample_Barcode_Map!B101,A100)</f>
        <v>bc1100--bc1100</v>
      </c>
    </row>
    <row r="101" spans="1:2" x14ac:dyDescent="0.25">
      <c r="A101" t="s">
        <v>140</v>
      </c>
      <c r="B101" t="str">
        <f>IF(Sample_Barcode_Map!B102&lt;&gt;0,Sample_Barcode_Map!B102,A101)</f>
        <v>bc1101--bc1101</v>
      </c>
    </row>
    <row r="102" spans="1:2" x14ac:dyDescent="0.25">
      <c r="A102" t="s">
        <v>141</v>
      </c>
      <c r="B102" t="str">
        <f>IF(Sample_Barcode_Map!B103&lt;&gt;0,Sample_Barcode_Map!B103,A102)</f>
        <v>bc1102--bc1102</v>
      </c>
    </row>
    <row r="103" spans="1:2" x14ac:dyDescent="0.25">
      <c r="A103" t="s">
        <v>142</v>
      </c>
      <c r="B103" t="str">
        <f>IF(Sample_Barcode_Map!B104&lt;&gt;0,Sample_Barcode_Map!B104,A103)</f>
        <v>bc1103--bc1103</v>
      </c>
    </row>
    <row r="104" spans="1:2" x14ac:dyDescent="0.25">
      <c r="A104" t="s">
        <v>143</v>
      </c>
      <c r="B104" t="str">
        <f>IF(Sample_Barcode_Map!B105&lt;&gt;0,Sample_Barcode_Map!B105,A104)</f>
        <v>bc1104--bc1104</v>
      </c>
    </row>
    <row r="105" spans="1:2" x14ac:dyDescent="0.25">
      <c r="A105" t="s">
        <v>144</v>
      </c>
      <c r="B105" t="str">
        <f>IF(Sample_Barcode_Map!B106&lt;&gt;0,Sample_Barcode_Map!B106,A105)</f>
        <v>bc1105--bc1105</v>
      </c>
    </row>
    <row r="106" spans="1:2" x14ac:dyDescent="0.25">
      <c r="A106" t="s">
        <v>145</v>
      </c>
      <c r="B106" t="str">
        <f>IF(Sample_Barcode_Map!B107&lt;&gt;0,Sample_Barcode_Map!B107,A106)</f>
        <v>bc1106--bc1106</v>
      </c>
    </row>
    <row r="107" spans="1:2" x14ac:dyDescent="0.25">
      <c r="A107" t="s">
        <v>146</v>
      </c>
      <c r="B107" t="str">
        <f>IF(Sample_Barcode_Map!B108&lt;&gt;0,Sample_Barcode_Map!B108,A107)</f>
        <v>bc1107--bc1107</v>
      </c>
    </row>
    <row r="108" spans="1:2" x14ac:dyDescent="0.25">
      <c r="A108" t="s">
        <v>147</v>
      </c>
      <c r="B108" t="str">
        <f>IF(Sample_Barcode_Map!B109&lt;&gt;0,Sample_Barcode_Map!B109,A108)</f>
        <v>bc1108--bc1108</v>
      </c>
    </row>
    <row r="109" spans="1:2" x14ac:dyDescent="0.25">
      <c r="A109" t="s">
        <v>148</v>
      </c>
      <c r="B109" t="str">
        <f>IF(Sample_Barcode_Map!B110&lt;&gt;0,Sample_Barcode_Map!B110,A109)</f>
        <v>bc1109--bc1109</v>
      </c>
    </row>
    <row r="110" spans="1:2" x14ac:dyDescent="0.25">
      <c r="A110" t="s">
        <v>149</v>
      </c>
      <c r="B110" t="str">
        <f>IF(Sample_Barcode_Map!B111&lt;&gt;0,Sample_Barcode_Map!B111,A110)</f>
        <v>bc1110--bc1110</v>
      </c>
    </row>
    <row r="111" spans="1:2" x14ac:dyDescent="0.25">
      <c r="A111" t="s">
        <v>150</v>
      </c>
      <c r="B111" t="str">
        <f>IF(Sample_Barcode_Map!B112&lt;&gt;0,Sample_Barcode_Map!B112,A111)</f>
        <v>bc1111--bc1111</v>
      </c>
    </row>
    <row r="112" spans="1:2" x14ac:dyDescent="0.25">
      <c r="A112" t="s">
        <v>151</v>
      </c>
      <c r="B112" t="str">
        <f>IF(Sample_Barcode_Map!B113&lt;&gt;0,Sample_Barcode_Map!B113,A112)</f>
        <v>bc1112--bc1112</v>
      </c>
    </row>
    <row r="113" spans="1:2" x14ac:dyDescent="0.25">
      <c r="A113" t="s">
        <v>152</v>
      </c>
      <c r="B113" t="str">
        <f>IF(Sample_Barcode_Map!B114&lt;&gt;0,Sample_Barcode_Map!B114,A113)</f>
        <v>bc1113--bc1113</v>
      </c>
    </row>
    <row r="114" spans="1:2" x14ac:dyDescent="0.25">
      <c r="A114" t="s">
        <v>153</v>
      </c>
      <c r="B114" t="str">
        <f>IF(Sample_Barcode_Map!B115&lt;&gt;0,Sample_Barcode_Map!B115,A114)</f>
        <v>bc1114--bc1114</v>
      </c>
    </row>
    <row r="115" spans="1:2" x14ac:dyDescent="0.25">
      <c r="A115" t="s">
        <v>154</v>
      </c>
      <c r="B115" t="str">
        <f>IF(Sample_Barcode_Map!B116&lt;&gt;0,Sample_Barcode_Map!B116,A115)</f>
        <v>bc1115--bc1115</v>
      </c>
    </row>
    <row r="116" spans="1:2" x14ac:dyDescent="0.25">
      <c r="A116" t="s">
        <v>155</v>
      </c>
      <c r="B116" t="str">
        <f>IF(Sample_Barcode_Map!B117&lt;&gt;0,Sample_Barcode_Map!B117,A116)</f>
        <v>bc1116--bc1116</v>
      </c>
    </row>
    <row r="117" spans="1:2" x14ac:dyDescent="0.25">
      <c r="A117" t="s">
        <v>156</v>
      </c>
      <c r="B117" t="str">
        <f>IF(Sample_Barcode_Map!B118&lt;&gt;0,Sample_Barcode_Map!B118,A117)</f>
        <v>bc1117--bc1117</v>
      </c>
    </row>
    <row r="118" spans="1:2" x14ac:dyDescent="0.25">
      <c r="A118" t="s">
        <v>157</v>
      </c>
      <c r="B118" t="str">
        <f>IF(Sample_Barcode_Map!B119&lt;&gt;0,Sample_Barcode_Map!B119,A118)</f>
        <v>bc1118--bc1118</v>
      </c>
    </row>
    <row r="119" spans="1:2" x14ac:dyDescent="0.25">
      <c r="A119" t="s">
        <v>158</v>
      </c>
      <c r="B119" t="str">
        <f>IF(Sample_Barcode_Map!B120&lt;&gt;0,Sample_Barcode_Map!B120,A119)</f>
        <v>bc1119--bc1119</v>
      </c>
    </row>
    <row r="120" spans="1:2" x14ac:dyDescent="0.25">
      <c r="A120" t="s">
        <v>159</v>
      </c>
      <c r="B120" t="str">
        <f>IF(Sample_Barcode_Map!B121&lt;&gt;0,Sample_Barcode_Map!B121,A120)</f>
        <v>bc1120--bc1120</v>
      </c>
    </row>
    <row r="121" spans="1:2" x14ac:dyDescent="0.25">
      <c r="A121" t="s">
        <v>160</v>
      </c>
      <c r="B121" t="str">
        <f>IF(Sample_Barcode_Map!B122&lt;&gt;0,Sample_Barcode_Map!B122,A121)</f>
        <v>bc1121--bc1121</v>
      </c>
    </row>
    <row r="122" spans="1:2" x14ac:dyDescent="0.25">
      <c r="A122" t="s">
        <v>161</v>
      </c>
      <c r="B122" t="str">
        <f>IF(Sample_Barcode_Map!B123&lt;&gt;0,Sample_Barcode_Map!B123,A122)</f>
        <v>bc1122--bc1122</v>
      </c>
    </row>
    <row r="123" spans="1:2" x14ac:dyDescent="0.25">
      <c r="A123" t="s">
        <v>162</v>
      </c>
      <c r="B123" t="str">
        <f>IF(Sample_Barcode_Map!B124&lt;&gt;0,Sample_Barcode_Map!B124,A123)</f>
        <v>bc1123--bc1123</v>
      </c>
    </row>
    <row r="124" spans="1:2" x14ac:dyDescent="0.25">
      <c r="A124" t="s">
        <v>163</v>
      </c>
      <c r="B124" t="str">
        <f>IF(Sample_Barcode_Map!B125&lt;&gt;0,Sample_Barcode_Map!B125,A124)</f>
        <v>bc1124--bc1124</v>
      </c>
    </row>
    <row r="125" spans="1:2" x14ac:dyDescent="0.25">
      <c r="A125" t="s">
        <v>164</v>
      </c>
      <c r="B125" t="str">
        <f>IF(Sample_Barcode_Map!B126&lt;&gt;0,Sample_Barcode_Map!B126,A125)</f>
        <v>bc1125--bc1125</v>
      </c>
    </row>
    <row r="126" spans="1:2" x14ac:dyDescent="0.25">
      <c r="A126" t="s">
        <v>165</v>
      </c>
      <c r="B126" t="str">
        <f>IF(Sample_Barcode_Map!B127&lt;&gt;0,Sample_Barcode_Map!B127,A126)</f>
        <v>bc1126--bc1126</v>
      </c>
    </row>
    <row r="127" spans="1:2" x14ac:dyDescent="0.25">
      <c r="A127" t="s">
        <v>166</v>
      </c>
      <c r="B127" t="str">
        <f>IF(Sample_Barcode_Map!B128&lt;&gt;0,Sample_Barcode_Map!B128,A127)</f>
        <v>bc1127--bc1127</v>
      </c>
    </row>
    <row r="128" spans="1:2" x14ac:dyDescent="0.25">
      <c r="A128" t="s">
        <v>167</v>
      </c>
      <c r="B128" t="str">
        <f>IF(Sample_Barcode_Map!B129&lt;&gt;0,Sample_Barcode_Map!B129,A128)</f>
        <v>bc1128--bc1128</v>
      </c>
    </row>
    <row r="129" spans="1:2" x14ac:dyDescent="0.25">
      <c r="A129" t="s">
        <v>168</v>
      </c>
      <c r="B129" t="str">
        <f>IF(Sample_Barcode_Map!B130&lt;&gt;0,Sample_Barcode_Map!B130,A129)</f>
        <v>bc1129--bc1129</v>
      </c>
    </row>
    <row r="130" spans="1:2" x14ac:dyDescent="0.25">
      <c r="A130" t="s">
        <v>169</v>
      </c>
      <c r="B130" t="str">
        <f>IF(Sample_Barcode_Map!B131&lt;&gt;0,Sample_Barcode_Map!B131,A130)</f>
        <v>bc1130--bc1130</v>
      </c>
    </row>
    <row r="131" spans="1:2" x14ac:dyDescent="0.25">
      <c r="A131" t="s">
        <v>170</v>
      </c>
      <c r="B131" t="str">
        <f>IF(Sample_Barcode_Map!B132&lt;&gt;0,Sample_Barcode_Map!B132,A131)</f>
        <v>bc1131--bc1131</v>
      </c>
    </row>
    <row r="132" spans="1:2" x14ac:dyDescent="0.25">
      <c r="A132" t="s">
        <v>171</v>
      </c>
      <c r="B132" t="str">
        <f>IF(Sample_Barcode_Map!B133&lt;&gt;0,Sample_Barcode_Map!B133,A132)</f>
        <v>bc1132--bc1132</v>
      </c>
    </row>
    <row r="133" spans="1:2" x14ac:dyDescent="0.25">
      <c r="A133" t="s">
        <v>172</v>
      </c>
      <c r="B133" t="str">
        <f>IF(Sample_Barcode_Map!B134&lt;&gt;0,Sample_Barcode_Map!B134,A133)</f>
        <v>bc1133--bc1133</v>
      </c>
    </row>
    <row r="134" spans="1:2" x14ac:dyDescent="0.25">
      <c r="A134" t="s">
        <v>173</v>
      </c>
      <c r="B134" t="str">
        <f>IF(Sample_Barcode_Map!B135&lt;&gt;0,Sample_Barcode_Map!B135,A134)</f>
        <v>bc1134--bc1134</v>
      </c>
    </row>
    <row r="135" spans="1:2" x14ac:dyDescent="0.25">
      <c r="A135" t="s">
        <v>174</v>
      </c>
      <c r="B135" t="str">
        <f>IF(Sample_Barcode_Map!B136&lt;&gt;0,Sample_Barcode_Map!B136,A135)</f>
        <v>bc1135--bc1135</v>
      </c>
    </row>
    <row r="136" spans="1:2" x14ac:dyDescent="0.25">
      <c r="A136" t="s">
        <v>175</v>
      </c>
      <c r="B136" t="str">
        <f>IF(Sample_Barcode_Map!B137&lt;&gt;0,Sample_Barcode_Map!B137,A136)</f>
        <v>bc1136--bc1136</v>
      </c>
    </row>
    <row r="137" spans="1:2" x14ac:dyDescent="0.25">
      <c r="A137" t="s">
        <v>176</v>
      </c>
      <c r="B137" t="str">
        <f>IF(Sample_Barcode_Map!B138&lt;&gt;0,Sample_Barcode_Map!B138,A137)</f>
        <v>bc1137--bc1137</v>
      </c>
    </row>
    <row r="138" spans="1:2" x14ac:dyDescent="0.25">
      <c r="A138" t="s">
        <v>177</v>
      </c>
      <c r="B138" t="str">
        <f>IF(Sample_Barcode_Map!B139&lt;&gt;0,Sample_Barcode_Map!B139,A138)</f>
        <v>bc1138--bc1138</v>
      </c>
    </row>
    <row r="139" spans="1:2" x14ac:dyDescent="0.25">
      <c r="A139" t="s">
        <v>178</v>
      </c>
      <c r="B139" t="str">
        <f>IF(Sample_Barcode_Map!B140&lt;&gt;0,Sample_Barcode_Map!B140,A139)</f>
        <v>bc1139--bc1139</v>
      </c>
    </row>
    <row r="140" spans="1:2" x14ac:dyDescent="0.25">
      <c r="A140" t="s">
        <v>179</v>
      </c>
      <c r="B140" t="str">
        <f>IF(Sample_Barcode_Map!B141&lt;&gt;0,Sample_Barcode_Map!B141,A140)</f>
        <v>bc1140--bc1140</v>
      </c>
    </row>
    <row r="141" spans="1:2" x14ac:dyDescent="0.25">
      <c r="A141" t="s">
        <v>180</v>
      </c>
      <c r="B141" t="str">
        <f>IF(Sample_Barcode_Map!B142&lt;&gt;0,Sample_Barcode_Map!B142,A141)</f>
        <v>bc1141--bc1141</v>
      </c>
    </row>
    <row r="142" spans="1:2" x14ac:dyDescent="0.25">
      <c r="A142" t="s">
        <v>181</v>
      </c>
      <c r="B142" t="str">
        <f>IF(Sample_Barcode_Map!B143&lt;&gt;0,Sample_Barcode_Map!B143,A142)</f>
        <v>bc1142--bc1142</v>
      </c>
    </row>
    <row r="143" spans="1:2" x14ac:dyDescent="0.25">
      <c r="A143" t="s">
        <v>182</v>
      </c>
      <c r="B143" t="str">
        <f>IF(Sample_Barcode_Map!B144&lt;&gt;0,Sample_Barcode_Map!B144,A143)</f>
        <v>bc1143--bc1143</v>
      </c>
    </row>
    <row r="144" spans="1:2" x14ac:dyDescent="0.25">
      <c r="A144" t="s">
        <v>183</v>
      </c>
      <c r="B144" t="str">
        <f>IF(Sample_Barcode_Map!B145&lt;&gt;0,Sample_Barcode_Map!B145,A144)</f>
        <v>bc1144--bc1144</v>
      </c>
    </row>
    <row r="145" spans="1:2" x14ac:dyDescent="0.25">
      <c r="A145" t="s">
        <v>184</v>
      </c>
      <c r="B145" t="str">
        <f>IF(Sample_Barcode_Map!B146&lt;&gt;0,Sample_Barcode_Map!B146,A145)</f>
        <v>bc1145--bc1145</v>
      </c>
    </row>
    <row r="146" spans="1:2" x14ac:dyDescent="0.25">
      <c r="A146" t="s">
        <v>185</v>
      </c>
      <c r="B146" t="str">
        <f>IF(Sample_Barcode_Map!B147&lt;&gt;0,Sample_Barcode_Map!B147,A146)</f>
        <v>bc1146--bc1146</v>
      </c>
    </row>
    <row r="147" spans="1:2" x14ac:dyDescent="0.25">
      <c r="A147" t="s">
        <v>186</v>
      </c>
      <c r="B147" t="str">
        <f>IF(Sample_Barcode_Map!B148&lt;&gt;0,Sample_Barcode_Map!B148,A147)</f>
        <v>bc1147--bc1147</v>
      </c>
    </row>
    <row r="148" spans="1:2" x14ac:dyDescent="0.25">
      <c r="A148" t="s">
        <v>187</v>
      </c>
      <c r="B148" t="str">
        <f>IF(Sample_Barcode_Map!B149&lt;&gt;0,Sample_Barcode_Map!B149,A148)</f>
        <v>bc1148--bc1148</v>
      </c>
    </row>
    <row r="149" spans="1:2" x14ac:dyDescent="0.25">
      <c r="A149" t="s">
        <v>188</v>
      </c>
      <c r="B149" t="str">
        <f>IF(Sample_Barcode_Map!B150&lt;&gt;0,Sample_Barcode_Map!B150,A149)</f>
        <v>bc1149--bc1149</v>
      </c>
    </row>
    <row r="150" spans="1:2" x14ac:dyDescent="0.25">
      <c r="A150" t="s">
        <v>189</v>
      </c>
      <c r="B150" t="str">
        <f>IF(Sample_Barcode_Map!B151&lt;&gt;0,Sample_Barcode_Map!B151,A150)</f>
        <v>bc1150--bc1150</v>
      </c>
    </row>
    <row r="151" spans="1:2" x14ac:dyDescent="0.25">
      <c r="A151" t="s">
        <v>190</v>
      </c>
      <c r="B151" t="str">
        <f>IF(Sample_Barcode_Map!B152&lt;&gt;0,Sample_Barcode_Map!B152,A151)</f>
        <v>bc1151--bc1151</v>
      </c>
    </row>
    <row r="152" spans="1:2" x14ac:dyDescent="0.25">
      <c r="A152" t="s">
        <v>191</v>
      </c>
      <c r="B152" t="str">
        <f>IF(Sample_Barcode_Map!B153&lt;&gt;0,Sample_Barcode_Map!B153,A152)</f>
        <v>bc1152--bc1152</v>
      </c>
    </row>
    <row r="153" spans="1:2" x14ac:dyDescent="0.25">
      <c r="A153" t="s">
        <v>192</v>
      </c>
      <c r="B153" t="str">
        <f>IF(Sample_Barcode_Map!B154&lt;&gt;0,Sample_Barcode_Map!B154,A153)</f>
        <v>bc1153--bc1153</v>
      </c>
    </row>
    <row r="154" spans="1:2" x14ac:dyDescent="0.25">
      <c r="A154" t="s">
        <v>193</v>
      </c>
      <c r="B154" t="str">
        <f>IF(Sample_Barcode_Map!B155&lt;&gt;0,Sample_Barcode_Map!B155,A154)</f>
        <v>bc1154--bc1154</v>
      </c>
    </row>
    <row r="155" spans="1:2" x14ac:dyDescent="0.25">
      <c r="A155" t="s">
        <v>194</v>
      </c>
      <c r="B155" t="str">
        <f>IF(Sample_Barcode_Map!B156&lt;&gt;0,Sample_Barcode_Map!B156,A155)</f>
        <v>bc1155--bc1155</v>
      </c>
    </row>
    <row r="156" spans="1:2" x14ac:dyDescent="0.25">
      <c r="A156" t="s">
        <v>195</v>
      </c>
      <c r="B156" t="str">
        <f>IF(Sample_Barcode_Map!B157&lt;&gt;0,Sample_Barcode_Map!B157,A156)</f>
        <v>bc1156--bc1156</v>
      </c>
    </row>
    <row r="157" spans="1:2" x14ac:dyDescent="0.25">
      <c r="A157" t="s">
        <v>196</v>
      </c>
      <c r="B157" t="str">
        <f>IF(Sample_Barcode_Map!B158&lt;&gt;0,Sample_Barcode_Map!B158,A157)</f>
        <v>bc1157--bc1157</v>
      </c>
    </row>
    <row r="158" spans="1:2" x14ac:dyDescent="0.25">
      <c r="A158" t="s">
        <v>197</v>
      </c>
      <c r="B158" t="str">
        <f>IF(Sample_Barcode_Map!B159&lt;&gt;0,Sample_Barcode_Map!B159,A158)</f>
        <v>bc1158--bc1158</v>
      </c>
    </row>
    <row r="159" spans="1:2" x14ac:dyDescent="0.25">
      <c r="A159" t="s">
        <v>198</v>
      </c>
      <c r="B159" t="str">
        <f>IF(Sample_Barcode_Map!B160&lt;&gt;0,Sample_Barcode_Map!B160,A159)</f>
        <v>bc1159--bc1159</v>
      </c>
    </row>
    <row r="160" spans="1:2" x14ac:dyDescent="0.25">
      <c r="A160" t="s">
        <v>199</v>
      </c>
      <c r="B160" t="str">
        <f>IF(Sample_Barcode_Map!B161&lt;&gt;0,Sample_Barcode_Map!B161,A160)</f>
        <v>bc1160--bc1160</v>
      </c>
    </row>
    <row r="161" spans="1:2" x14ac:dyDescent="0.25">
      <c r="A161" t="s">
        <v>200</v>
      </c>
      <c r="B161" t="str">
        <f>IF(Sample_Barcode_Map!B162&lt;&gt;0,Sample_Barcode_Map!B162,A161)</f>
        <v>bc1161--bc1161</v>
      </c>
    </row>
    <row r="162" spans="1:2" x14ac:dyDescent="0.25">
      <c r="A162" t="s">
        <v>201</v>
      </c>
      <c r="B162" t="str">
        <f>IF(Sample_Barcode_Map!B163&lt;&gt;0,Sample_Barcode_Map!B163,A162)</f>
        <v>bc1162--bc1162</v>
      </c>
    </row>
    <row r="163" spans="1:2" x14ac:dyDescent="0.25">
      <c r="A163" t="s">
        <v>202</v>
      </c>
      <c r="B163" t="str">
        <f>IF(Sample_Barcode_Map!B164&lt;&gt;0,Sample_Barcode_Map!B164,A163)</f>
        <v>bc1163--bc1163</v>
      </c>
    </row>
    <row r="164" spans="1:2" x14ac:dyDescent="0.25">
      <c r="A164" t="s">
        <v>203</v>
      </c>
      <c r="B164" t="str">
        <f>IF(Sample_Barcode_Map!B165&lt;&gt;0,Sample_Barcode_Map!B165,A164)</f>
        <v>bc1164--bc1164</v>
      </c>
    </row>
    <row r="165" spans="1:2" x14ac:dyDescent="0.25">
      <c r="A165" t="s">
        <v>204</v>
      </c>
      <c r="B165" t="str">
        <f>IF(Sample_Barcode_Map!B166&lt;&gt;0,Sample_Barcode_Map!B166,A165)</f>
        <v>bc1165--bc1165</v>
      </c>
    </row>
    <row r="166" spans="1:2" x14ac:dyDescent="0.25">
      <c r="A166" t="s">
        <v>205</v>
      </c>
      <c r="B166" t="str">
        <f>IF(Sample_Barcode_Map!B167&lt;&gt;0,Sample_Barcode_Map!B167,A166)</f>
        <v>bc1166--bc1166</v>
      </c>
    </row>
    <row r="167" spans="1:2" x14ac:dyDescent="0.25">
      <c r="A167" t="s">
        <v>206</v>
      </c>
      <c r="B167" t="str">
        <f>IF(Sample_Barcode_Map!B168&lt;&gt;0,Sample_Barcode_Map!B168,A167)</f>
        <v>bc1167--bc1167</v>
      </c>
    </row>
    <row r="168" spans="1:2" x14ac:dyDescent="0.25">
      <c r="A168" t="s">
        <v>207</v>
      </c>
      <c r="B168" t="str">
        <f>IF(Sample_Barcode_Map!B169&lt;&gt;0,Sample_Barcode_Map!B169,A168)</f>
        <v>bc1168--bc1168</v>
      </c>
    </row>
    <row r="169" spans="1:2" x14ac:dyDescent="0.25">
      <c r="A169" t="s">
        <v>208</v>
      </c>
      <c r="B169" t="str">
        <f>IF(Sample_Barcode_Map!B170&lt;&gt;0,Sample_Barcode_Map!B170,A169)</f>
        <v>bc1169--bc1169</v>
      </c>
    </row>
    <row r="170" spans="1:2" x14ac:dyDescent="0.25">
      <c r="A170" t="s">
        <v>209</v>
      </c>
      <c r="B170" t="str">
        <f>IF(Sample_Barcode_Map!B171&lt;&gt;0,Sample_Barcode_Map!B171,A170)</f>
        <v>bc1170--bc1170</v>
      </c>
    </row>
    <row r="171" spans="1:2" x14ac:dyDescent="0.25">
      <c r="A171" t="s">
        <v>210</v>
      </c>
      <c r="B171" t="str">
        <f>IF(Sample_Barcode_Map!B172&lt;&gt;0,Sample_Barcode_Map!B172,A171)</f>
        <v>bc1171--bc1171</v>
      </c>
    </row>
    <row r="172" spans="1:2" x14ac:dyDescent="0.25">
      <c r="A172" t="s">
        <v>211</v>
      </c>
      <c r="B172" t="str">
        <f>IF(Sample_Barcode_Map!B173&lt;&gt;0,Sample_Barcode_Map!B173,A172)</f>
        <v>bc1172--bc1172</v>
      </c>
    </row>
    <row r="173" spans="1:2" x14ac:dyDescent="0.25">
      <c r="A173" t="s">
        <v>212</v>
      </c>
      <c r="B173" t="str">
        <f>IF(Sample_Barcode_Map!B174&lt;&gt;0,Sample_Barcode_Map!B174,A173)</f>
        <v>bc1173--bc1173</v>
      </c>
    </row>
    <row r="174" spans="1:2" x14ac:dyDescent="0.25">
      <c r="A174" t="s">
        <v>213</v>
      </c>
      <c r="B174" t="str">
        <f>IF(Sample_Barcode_Map!B175&lt;&gt;0,Sample_Barcode_Map!B175,A174)</f>
        <v>bc1174--bc1174</v>
      </c>
    </row>
    <row r="175" spans="1:2" x14ac:dyDescent="0.25">
      <c r="A175" t="s">
        <v>214</v>
      </c>
      <c r="B175" t="str">
        <f>IF(Sample_Barcode_Map!B176&lt;&gt;0,Sample_Barcode_Map!B176,A175)</f>
        <v>bc1175--bc1175</v>
      </c>
    </row>
    <row r="176" spans="1:2" x14ac:dyDescent="0.25">
      <c r="A176" t="s">
        <v>215</v>
      </c>
      <c r="B176" t="str">
        <f>IF(Sample_Barcode_Map!B177&lt;&gt;0,Sample_Barcode_Map!B177,A176)</f>
        <v>bc1176--bc1176</v>
      </c>
    </row>
    <row r="177" spans="1:2" x14ac:dyDescent="0.25">
      <c r="A177" t="s">
        <v>216</v>
      </c>
      <c r="B177" t="str">
        <f>IF(Sample_Barcode_Map!B178&lt;&gt;0,Sample_Barcode_Map!B178,A177)</f>
        <v>bc1177--bc1177</v>
      </c>
    </row>
    <row r="178" spans="1:2" x14ac:dyDescent="0.25">
      <c r="A178" t="s">
        <v>217</v>
      </c>
      <c r="B178" t="str">
        <f>IF(Sample_Barcode_Map!B179&lt;&gt;0,Sample_Barcode_Map!B179,A178)</f>
        <v>bc1178--bc1178</v>
      </c>
    </row>
    <row r="179" spans="1:2" x14ac:dyDescent="0.25">
      <c r="A179" t="s">
        <v>218</v>
      </c>
      <c r="B179" t="str">
        <f>IF(Sample_Barcode_Map!B180&lt;&gt;0,Sample_Barcode_Map!B180,A179)</f>
        <v>bc1179--bc1179</v>
      </c>
    </row>
    <row r="180" spans="1:2" x14ac:dyDescent="0.25">
      <c r="A180" t="s">
        <v>219</v>
      </c>
      <c r="B180" t="str">
        <f>IF(Sample_Barcode_Map!B181&lt;&gt;0,Sample_Barcode_Map!B181,A180)</f>
        <v>bc1180--bc1180</v>
      </c>
    </row>
    <row r="181" spans="1:2" x14ac:dyDescent="0.25">
      <c r="A181" t="s">
        <v>220</v>
      </c>
      <c r="B181" t="str">
        <f>IF(Sample_Barcode_Map!B182&lt;&gt;0,Sample_Barcode_Map!B182,A181)</f>
        <v>bc1181--bc1181</v>
      </c>
    </row>
    <row r="182" spans="1:2" x14ac:dyDescent="0.25">
      <c r="A182" t="s">
        <v>221</v>
      </c>
      <c r="B182" t="str">
        <f>IF(Sample_Barcode_Map!B183&lt;&gt;0,Sample_Barcode_Map!B183,A182)</f>
        <v>bc1182--bc1182</v>
      </c>
    </row>
    <row r="183" spans="1:2" x14ac:dyDescent="0.25">
      <c r="A183" t="s">
        <v>222</v>
      </c>
      <c r="B183" t="str">
        <f>IF(Sample_Barcode_Map!B184&lt;&gt;0,Sample_Barcode_Map!B184,A183)</f>
        <v>bc1183--bc1183</v>
      </c>
    </row>
    <row r="184" spans="1:2" x14ac:dyDescent="0.25">
      <c r="A184" t="s">
        <v>223</v>
      </c>
      <c r="B184" t="str">
        <f>IF(Sample_Barcode_Map!B185&lt;&gt;0,Sample_Barcode_Map!B185,A184)</f>
        <v>bc1184--bc1184</v>
      </c>
    </row>
    <row r="185" spans="1:2" x14ac:dyDescent="0.25">
      <c r="A185" t="s">
        <v>224</v>
      </c>
      <c r="B185" t="str">
        <f>IF(Sample_Barcode_Map!B186&lt;&gt;0,Sample_Barcode_Map!B186,A185)</f>
        <v>bc1185--bc1185</v>
      </c>
    </row>
    <row r="186" spans="1:2" x14ac:dyDescent="0.25">
      <c r="A186" t="s">
        <v>225</v>
      </c>
      <c r="B186" t="str">
        <f>IF(Sample_Barcode_Map!B187&lt;&gt;0,Sample_Barcode_Map!B187,A186)</f>
        <v>bc1186--bc1186</v>
      </c>
    </row>
    <row r="187" spans="1:2" x14ac:dyDescent="0.25">
      <c r="A187" t="s">
        <v>226</v>
      </c>
      <c r="B187" t="str">
        <f>IF(Sample_Barcode_Map!B188&lt;&gt;0,Sample_Barcode_Map!B188,A187)</f>
        <v>bc1187--bc1187</v>
      </c>
    </row>
    <row r="188" spans="1:2" x14ac:dyDescent="0.25">
      <c r="A188" t="s">
        <v>227</v>
      </c>
      <c r="B188" t="str">
        <f>IF(Sample_Barcode_Map!B189&lt;&gt;0,Sample_Barcode_Map!B189,A188)</f>
        <v>bc1188--bc1188</v>
      </c>
    </row>
    <row r="189" spans="1:2" x14ac:dyDescent="0.25">
      <c r="A189" t="s">
        <v>228</v>
      </c>
      <c r="B189" t="str">
        <f>IF(Sample_Barcode_Map!B190&lt;&gt;0,Sample_Barcode_Map!B190,A189)</f>
        <v>bc1189--bc1189</v>
      </c>
    </row>
    <row r="190" spans="1:2" x14ac:dyDescent="0.25">
      <c r="A190" t="s">
        <v>229</v>
      </c>
      <c r="B190" t="str">
        <f>IF(Sample_Barcode_Map!B191&lt;&gt;0,Sample_Barcode_Map!B191,A190)</f>
        <v>bc1190--bc1190</v>
      </c>
    </row>
    <row r="191" spans="1:2" x14ac:dyDescent="0.25">
      <c r="A191" t="s">
        <v>230</v>
      </c>
      <c r="B191" t="str">
        <f>IF(Sample_Barcode_Map!B192&lt;&gt;0,Sample_Barcode_Map!B192,A191)</f>
        <v>bc1191--bc1191</v>
      </c>
    </row>
    <row r="192" spans="1:2" x14ac:dyDescent="0.25">
      <c r="A192" t="s">
        <v>231</v>
      </c>
      <c r="B192" t="str">
        <f>IF(Sample_Barcode_Map!B193&lt;&gt;0,Sample_Barcode_Map!B193,A192)</f>
        <v>bc1192--bc1192</v>
      </c>
    </row>
    <row r="193" spans="1:2" x14ac:dyDescent="0.25">
      <c r="A193" t="s">
        <v>232</v>
      </c>
      <c r="B193" t="str">
        <f>IF(Sample_Barcode_Map!B194&lt;&gt;0,Sample_Barcode_Map!B194,A193)</f>
        <v>bc1193--bc1193</v>
      </c>
    </row>
    <row r="194" spans="1:2" x14ac:dyDescent="0.25">
      <c r="A194" t="s">
        <v>233</v>
      </c>
      <c r="B194" t="str">
        <f>IF(Sample_Barcode_Map!B195&lt;&gt;0,Sample_Barcode_Map!B195,A194)</f>
        <v>bc1194--bc1194</v>
      </c>
    </row>
    <row r="195" spans="1:2" x14ac:dyDescent="0.25">
      <c r="A195" t="s">
        <v>234</v>
      </c>
      <c r="B195" t="str">
        <f>IF(Sample_Barcode_Map!B196&lt;&gt;0,Sample_Barcode_Map!B196,A195)</f>
        <v>bc1195--bc1195</v>
      </c>
    </row>
    <row r="196" spans="1:2" x14ac:dyDescent="0.25">
      <c r="A196" t="s">
        <v>235</v>
      </c>
      <c r="B196" t="str">
        <f>IF(Sample_Barcode_Map!B197&lt;&gt;0,Sample_Barcode_Map!B197,A196)</f>
        <v>bc1196--bc1196</v>
      </c>
    </row>
    <row r="197" spans="1:2" x14ac:dyDescent="0.25">
      <c r="A197" t="s">
        <v>236</v>
      </c>
      <c r="B197" t="str">
        <f>IF(Sample_Barcode_Map!B198&lt;&gt;0,Sample_Barcode_Map!B198,A197)</f>
        <v>bc1197--bc1197</v>
      </c>
    </row>
    <row r="198" spans="1:2" x14ac:dyDescent="0.25">
      <c r="A198" t="s">
        <v>237</v>
      </c>
      <c r="B198" t="str">
        <f>IF(Sample_Barcode_Map!B199&lt;&gt;0,Sample_Barcode_Map!B199,A198)</f>
        <v>bc1198--bc1198</v>
      </c>
    </row>
    <row r="199" spans="1:2" x14ac:dyDescent="0.25">
      <c r="A199" t="s">
        <v>238</v>
      </c>
      <c r="B199" t="str">
        <f>IF(Sample_Barcode_Map!B200&lt;&gt;0,Sample_Barcode_Map!B200,A199)</f>
        <v>bc1199--bc1199</v>
      </c>
    </row>
    <row r="200" spans="1:2" x14ac:dyDescent="0.25">
      <c r="A200" t="s">
        <v>239</v>
      </c>
      <c r="B200" t="str">
        <f>IF(Sample_Barcode_Map!B201&lt;&gt;0,Sample_Barcode_Map!B201,A200)</f>
        <v>bc1200--bc1200</v>
      </c>
    </row>
    <row r="201" spans="1:2" x14ac:dyDescent="0.25">
      <c r="A201" t="s">
        <v>240</v>
      </c>
      <c r="B201" t="str">
        <f>IF(Sample_Barcode_Map!B202&lt;&gt;0,Sample_Barcode_Map!B202,A201)</f>
        <v>bc1201--bc1201</v>
      </c>
    </row>
    <row r="202" spans="1:2" x14ac:dyDescent="0.25">
      <c r="A202" t="s">
        <v>241</v>
      </c>
      <c r="B202" t="str">
        <f>IF(Sample_Barcode_Map!B203&lt;&gt;0,Sample_Barcode_Map!B203,A202)</f>
        <v>bc1202--bc1202</v>
      </c>
    </row>
    <row r="203" spans="1:2" x14ac:dyDescent="0.25">
      <c r="A203" t="s">
        <v>242</v>
      </c>
      <c r="B203" t="str">
        <f>IF(Sample_Barcode_Map!B204&lt;&gt;0,Sample_Barcode_Map!B204,A203)</f>
        <v>bc1203--bc1203</v>
      </c>
    </row>
    <row r="204" spans="1:2" x14ac:dyDescent="0.25">
      <c r="A204" t="s">
        <v>243</v>
      </c>
      <c r="B204" t="str">
        <f>IF(Sample_Barcode_Map!B205&lt;&gt;0,Sample_Barcode_Map!B205,A204)</f>
        <v>bc1204--bc1204</v>
      </c>
    </row>
    <row r="205" spans="1:2" x14ac:dyDescent="0.25">
      <c r="A205" t="s">
        <v>244</v>
      </c>
      <c r="B205" t="str">
        <f>IF(Sample_Barcode_Map!B206&lt;&gt;0,Sample_Barcode_Map!B206,A205)</f>
        <v>bc1205--bc1205</v>
      </c>
    </row>
    <row r="206" spans="1:2" x14ac:dyDescent="0.25">
      <c r="A206" t="s">
        <v>245</v>
      </c>
      <c r="B206" t="str">
        <f>IF(Sample_Barcode_Map!B207&lt;&gt;0,Sample_Barcode_Map!B207,A206)</f>
        <v>bc1206--bc1206</v>
      </c>
    </row>
    <row r="207" spans="1:2" x14ac:dyDescent="0.25">
      <c r="A207" t="s">
        <v>246</v>
      </c>
      <c r="B207" t="str">
        <f>IF(Sample_Barcode_Map!B208&lt;&gt;0,Sample_Barcode_Map!B208,A207)</f>
        <v>bc1207--bc1207</v>
      </c>
    </row>
    <row r="208" spans="1:2" x14ac:dyDescent="0.25">
      <c r="A208" t="s">
        <v>247</v>
      </c>
      <c r="B208" t="str">
        <f>IF(Sample_Barcode_Map!B209&lt;&gt;0,Sample_Barcode_Map!B209,A208)</f>
        <v>bc1208--bc1208</v>
      </c>
    </row>
    <row r="209" spans="1:2" x14ac:dyDescent="0.25">
      <c r="A209" t="s">
        <v>248</v>
      </c>
      <c r="B209" t="str">
        <f>IF(Sample_Barcode_Map!B210&lt;&gt;0,Sample_Barcode_Map!B210,A209)</f>
        <v>bc1209--bc1209</v>
      </c>
    </row>
    <row r="210" spans="1:2" x14ac:dyDescent="0.25">
      <c r="A210" t="s">
        <v>249</v>
      </c>
      <c r="B210" t="str">
        <f>IF(Sample_Barcode_Map!B211&lt;&gt;0,Sample_Barcode_Map!B211,A210)</f>
        <v>bc1210--bc1210</v>
      </c>
    </row>
    <row r="211" spans="1:2" x14ac:dyDescent="0.25">
      <c r="A211" t="s">
        <v>250</v>
      </c>
      <c r="B211" t="str">
        <f>IF(Sample_Barcode_Map!B212&lt;&gt;0,Sample_Barcode_Map!B212,A211)</f>
        <v>bc1211--bc1211</v>
      </c>
    </row>
    <row r="212" spans="1:2" x14ac:dyDescent="0.25">
      <c r="A212" t="s">
        <v>251</v>
      </c>
      <c r="B212" t="str">
        <f>IF(Sample_Barcode_Map!B213&lt;&gt;0,Sample_Barcode_Map!B213,A212)</f>
        <v>bc1212--bc1212</v>
      </c>
    </row>
    <row r="213" spans="1:2" x14ac:dyDescent="0.25">
      <c r="A213" t="s">
        <v>252</v>
      </c>
      <c r="B213" t="str">
        <f>IF(Sample_Barcode_Map!B214&lt;&gt;0,Sample_Barcode_Map!B214,A213)</f>
        <v>bc1213--bc1213</v>
      </c>
    </row>
    <row r="214" spans="1:2" x14ac:dyDescent="0.25">
      <c r="A214" t="s">
        <v>253</v>
      </c>
      <c r="B214" t="str">
        <f>IF(Sample_Barcode_Map!B215&lt;&gt;0,Sample_Barcode_Map!B215,A214)</f>
        <v>bc1214--bc1214</v>
      </c>
    </row>
    <row r="215" spans="1:2" x14ac:dyDescent="0.25">
      <c r="A215" t="s">
        <v>254</v>
      </c>
      <c r="B215" t="str">
        <f>IF(Sample_Barcode_Map!B216&lt;&gt;0,Sample_Barcode_Map!B216,A215)</f>
        <v>bc1215--bc1215</v>
      </c>
    </row>
    <row r="216" spans="1:2" x14ac:dyDescent="0.25">
      <c r="A216" t="s">
        <v>255</v>
      </c>
      <c r="B216" t="str">
        <f>IF(Sample_Barcode_Map!B217&lt;&gt;0,Sample_Barcode_Map!B217,A216)</f>
        <v>bc1216--bc1216</v>
      </c>
    </row>
    <row r="217" spans="1:2" x14ac:dyDescent="0.25">
      <c r="A217" t="s">
        <v>256</v>
      </c>
      <c r="B217" t="str">
        <f>IF(Sample_Barcode_Map!B218&lt;&gt;0,Sample_Barcode_Map!B218,A217)</f>
        <v>bc1217--bc1217</v>
      </c>
    </row>
    <row r="218" spans="1:2" x14ac:dyDescent="0.25">
      <c r="A218" t="s">
        <v>257</v>
      </c>
      <c r="B218" t="str">
        <f>IF(Sample_Barcode_Map!B219&lt;&gt;0,Sample_Barcode_Map!B219,A218)</f>
        <v>bc1218--bc1218</v>
      </c>
    </row>
    <row r="219" spans="1:2" x14ac:dyDescent="0.25">
      <c r="A219" t="s">
        <v>258</v>
      </c>
      <c r="B219" t="str">
        <f>IF(Sample_Barcode_Map!B220&lt;&gt;0,Sample_Barcode_Map!B220,A219)</f>
        <v>bc1219--bc1219</v>
      </c>
    </row>
    <row r="220" spans="1:2" x14ac:dyDescent="0.25">
      <c r="A220" t="s">
        <v>259</v>
      </c>
      <c r="B220" t="str">
        <f>IF(Sample_Barcode_Map!B221&lt;&gt;0,Sample_Barcode_Map!B221,A220)</f>
        <v>bc1220--bc1220</v>
      </c>
    </row>
    <row r="221" spans="1:2" x14ac:dyDescent="0.25">
      <c r="A221" t="s">
        <v>260</v>
      </c>
      <c r="B221" t="str">
        <f>IF(Sample_Barcode_Map!B222&lt;&gt;0,Sample_Barcode_Map!B222,A221)</f>
        <v>bc1221--bc1221</v>
      </c>
    </row>
    <row r="222" spans="1:2" x14ac:dyDescent="0.25">
      <c r="A222" t="s">
        <v>261</v>
      </c>
      <c r="B222" t="str">
        <f>IF(Sample_Barcode_Map!B223&lt;&gt;0,Sample_Barcode_Map!B223,A222)</f>
        <v>bc1222--bc1222</v>
      </c>
    </row>
    <row r="223" spans="1:2" x14ac:dyDescent="0.25">
      <c r="A223" t="s">
        <v>262</v>
      </c>
      <c r="B223" t="str">
        <f>IF(Sample_Barcode_Map!B224&lt;&gt;0,Sample_Barcode_Map!B224,A223)</f>
        <v>bc1223--bc1223</v>
      </c>
    </row>
    <row r="224" spans="1:2" x14ac:dyDescent="0.25">
      <c r="A224" t="s">
        <v>263</v>
      </c>
      <c r="B224" t="str">
        <f>IF(Sample_Barcode_Map!B225&lt;&gt;0,Sample_Barcode_Map!B225,A224)</f>
        <v>bc1224--bc1224</v>
      </c>
    </row>
    <row r="225" spans="1:2" x14ac:dyDescent="0.25">
      <c r="A225" t="s">
        <v>264</v>
      </c>
      <c r="B225" t="str">
        <f>IF(Sample_Barcode_Map!B226&lt;&gt;0,Sample_Barcode_Map!B226,A225)</f>
        <v>bc1225--bc1225</v>
      </c>
    </row>
    <row r="226" spans="1:2" x14ac:dyDescent="0.25">
      <c r="A226" t="s">
        <v>265</v>
      </c>
      <c r="B226" t="str">
        <f>IF(Sample_Barcode_Map!B227&lt;&gt;0,Sample_Barcode_Map!B227,A226)</f>
        <v>bc1226--bc1226</v>
      </c>
    </row>
    <row r="227" spans="1:2" x14ac:dyDescent="0.25">
      <c r="A227" t="s">
        <v>266</v>
      </c>
      <c r="B227" t="str">
        <f>IF(Sample_Barcode_Map!B228&lt;&gt;0,Sample_Barcode_Map!B228,A227)</f>
        <v>bc1227--bc1227</v>
      </c>
    </row>
    <row r="228" spans="1:2" x14ac:dyDescent="0.25">
      <c r="A228" t="s">
        <v>267</v>
      </c>
      <c r="B228" t="str">
        <f>IF(Sample_Barcode_Map!B229&lt;&gt;0,Sample_Barcode_Map!B229,A228)</f>
        <v>bc1228--bc1228</v>
      </c>
    </row>
    <row r="229" spans="1:2" x14ac:dyDescent="0.25">
      <c r="A229" t="s">
        <v>268</v>
      </c>
      <c r="B229" t="str">
        <f>IF(Sample_Barcode_Map!B230&lt;&gt;0,Sample_Barcode_Map!B230,A229)</f>
        <v>bc1229--bc1229</v>
      </c>
    </row>
    <row r="230" spans="1:2" x14ac:dyDescent="0.25">
      <c r="A230" t="s">
        <v>269</v>
      </c>
      <c r="B230" t="str">
        <f>IF(Sample_Barcode_Map!B231&lt;&gt;0,Sample_Barcode_Map!B231,A230)</f>
        <v>bc1230--bc1230</v>
      </c>
    </row>
    <row r="231" spans="1:2" x14ac:dyDescent="0.25">
      <c r="A231" t="s">
        <v>270</v>
      </c>
      <c r="B231" t="str">
        <f>IF(Sample_Barcode_Map!B232&lt;&gt;0,Sample_Barcode_Map!B232,A231)</f>
        <v>bc1231--bc1231</v>
      </c>
    </row>
    <row r="232" spans="1:2" x14ac:dyDescent="0.25">
      <c r="A232" t="s">
        <v>271</v>
      </c>
      <c r="B232" t="str">
        <f>IF(Sample_Barcode_Map!B233&lt;&gt;0,Sample_Barcode_Map!B233,A232)</f>
        <v>bc1232--bc1232</v>
      </c>
    </row>
    <row r="233" spans="1:2" x14ac:dyDescent="0.25">
      <c r="A233" t="s">
        <v>272</v>
      </c>
      <c r="B233" t="str">
        <f>IF(Sample_Barcode_Map!B234&lt;&gt;0,Sample_Barcode_Map!B234,A233)</f>
        <v>bc1233--bc1233</v>
      </c>
    </row>
    <row r="234" spans="1:2" x14ac:dyDescent="0.25">
      <c r="A234" t="s">
        <v>273</v>
      </c>
      <c r="B234" t="str">
        <f>IF(Sample_Barcode_Map!B235&lt;&gt;0,Sample_Barcode_Map!B235,A234)</f>
        <v>bc1234--bc1234</v>
      </c>
    </row>
    <row r="235" spans="1:2" x14ac:dyDescent="0.25">
      <c r="A235" t="s">
        <v>274</v>
      </c>
      <c r="B235" t="str">
        <f>IF(Sample_Barcode_Map!B236&lt;&gt;0,Sample_Barcode_Map!B236,A235)</f>
        <v>bc1235--bc1235</v>
      </c>
    </row>
    <row r="236" spans="1:2" x14ac:dyDescent="0.25">
      <c r="A236" t="s">
        <v>275</v>
      </c>
      <c r="B236" t="str">
        <f>IF(Sample_Barcode_Map!B237&lt;&gt;0,Sample_Barcode_Map!B237,A236)</f>
        <v>bc1236--bc1236</v>
      </c>
    </row>
    <row r="237" spans="1:2" x14ac:dyDescent="0.25">
      <c r="A237" t="s">
        <v>276</v>
      </c>
      <c r="B237" t="str">
        <f>IF(Sample_Barcode_Map!B238&lt;&gt;0,Sample_Barcode_Map!B238,A237)</f>
        <v>bc1237--bc1237</v>
      </c>
    </row>
    <row r="238" spans="1:2" x14ac:dyDescent="0.25">
      <c r="A238" t="s">
        <v>277</v>
      </c>
      <c r="B238" t="str">
        <f>IF(Sample_Barcode_Map!B239&lt;&gt;0,Sample_Barcode_Map!B239,A238)</f>
        <v>bc1238--bc1238</v>
      </c>
    </row>
    <row r="239" spans="1:2" x14ac:dyDescent="0.25">
      <c r="A239" t="s">
        <v>278</v>
      </c>
      <c r="B239" t="str">
        <f>IF(Sample_Barcode_Map!B240&lt;&gt;0,Sample_Barcode_Map!B240,A239)</f>
        <v>bc1239--bc1239</v>
      </c>
    </row>
    <row r="240" spans="1:2" x14ac:dyDescent="0.25">
      <c r="A240" t="s">
        <v>279</v>
      </c>
      <c r="B240" t="str">
        <f>IF(Sample_Barcode_Map!B241&lt;&gt;0,Sample_Barcode_Map!B241,A240)</f>
        <v>bc1240--bc1240</v>
      </c>
    </row>
    <row r="241" spans="1:2" x14ac:dyDescent="0.25">
      <c r="A241" t="s">
        <v>280</v>
      </c>
      <c r="B241" t="str">
        <f>IF(Sample_Barcode_Map!B242&lt;&gt;0,Sample_Barcode_Map!B242,A241)</f>
        <v>bc1241--bc1241</v>
      </c>
    </row>
    <row r="242" spans="1:2" x14ac:dyDescent="0.25">
      <c r="A242" t="s">
        <v>281</v>
      </c>
      <c r="B242" t="str">
        <f>IF(Sample_Barcode_Map!B243&lt;&gt;0,Sample_Barcode_Map!B243,A242)</f>
        <v>bc1242--bc1242</v>
      </c>
    </row>
    <row r="243" spans="1:2" x14ac:dyDescent="0.25">
      <c r="A243" t="s">
        <v>282</v>
      </c>
      <c r="B243" t="str">
        <f>IF(Sample_Barcode_Map!B244&lt;&gt;0,Sample_Barcode_Map!B244,A243)</f>
        <v>bc1243--bc1243</v>
      </c>
    </row>
    <row r="244" spans="1:2" x14ac:dyDescent="0.25">
      <c r="A244" t="s">
        <v>283</v>
      </c>
      <c r="B244" t="str">
        <f>IF(Sample_Barcode_Map!B245&lt;&gt;0,Sample_Barcode_Map!B245,A244)</f>
        <v>bc1244--bc1244</v>
      </c>
    </row>
    <row r="245" spans="1:2" x14ac:dyDescent="0.25">
      <c r="A245" t="s">
        <v>284</v>
      </c>
      <c r="B245" t="str">
        <f>IF(Sample_Barcode_Map!B246&lt;&gt;0,Sample_Barcode_Map!B246,A245)</f>
        <v>bc1245--bc1245</v>
      </c>
    </row>
    <row r="246" spans="1:2" x14ac:dyDescent="0.25">
      <c r="A246" t="s">
        <v>285</v>
      </c>
      <c r="B246" t="str">
        <f>IF(Sample_Barcode_Map!B247&lt;&gt;0,Sample_Barcode_Map!B247,A246)</f>
        <v>bc1246--bc1246</v>
      </c>
    </row>
    <row r="247" spans="1:2" x14ac:dyDescent="0.25">
      <c r="A247" t="s">
        <v>286</v>
      </c>
      <c r="B247" t="str">
        <f>IF(Sample_Barcode_Map!B248&lt;&gt;0,Sample_Barcode_Map!B248,A247)</f>
        <v>bc1247--bc1247</v>
      </c>
    </row>
    <row r="248" spans="1:2" x14ac:dyDescent="0.25">
      <c r="A248" t="s">
        <v>287</v>
      </c>
      <c r="B248" t="str">
        <f>IF(Sample_Barcode_Map!B249&lt;&gt;0,Sample_Barcode_Map!B249,A248)</f>
        <v>bc1248--bc1248</v>
      </c>
    </row>
    <row r="249" spans="1:2" x14ac:dyDescent="0.25">
      <c r="A249" t="s">
        <v>288</v>
      </c>
      <c r="B249" t="str">
        <f>IF(Sample_Barcode_Map!B250&lt;&gt;0,Sample_Barcode_Map!B250,A249)</f>
        <v>bc1249--bc1249</v>
      </c>
    </row>
    <row r="250" spans="1:2" x14ac:dyDescent="0.25">
      <c r="A250" t="s">
        <v>289</v>
      </c>
      <c r="B250" t="str">
        <f>IF(Sample_Barcode_Map!B251&lt;&gt;0,Sample_Barcode_Map!B251,A250)</f>
        <v>bc1250--bc1250</v>
      </c>
    </row>
    <row r="251" spans="1:2" x14ac:dyDescent="0.25">
      <c r="A251" t="s">
        <v>290</v>
      </c>
      <c r="B251" t="str">
        <f>IF(Sample_Barcode_Map!B252&lt;&gt;0,Sample_Barcode_Map!B252,A251)</f>
        <v>bc1251--bc1251</v>
      </c>
    </row>
    <row r="252" spans="1:2" x14ac:dyDescent="0.25">
      <c r="A252" t="s">
        <v>291</v>
      </c>
      <c r="B252" t="str">
        <f>IF(Sample_Barcode_Map!B253&lt;&gt;0,Sample_Barcode_Map!B253,A252)</f>
        <v>bc1252--bc1252</v>
      </c>
    </row>
    <row r="253" spans="1:2" x14ac:dyDescent="0.25">
      <c r="A253" t="s">
        <v>292</v>
      </c>
      <c r="B253" t="str">
        <f>IF(Sample_Barcode_Map!B254&lt;&gt;0,Sample_Barcode_Map!B254,A253)</f>
        <v>bc1253--bc1253</v>
      </c>
    </row>
    <row r="254" spans="1:2" x14ac:dyDescent="0.25">
      <c r="A254" t="s">
        <v>293</v>
      </c>
      <c r="B254" t="str">
        <f>IF(Sample_Barcode_Map!B255&lt;&gt;0,Sample_Barcode_Map!B255,A254)</f>
        <v>bc1254--bc1254</v>
      </c>
    </row>
    <row r="255" spans="1:2" x14ac:dyDescent="0.25">
      <c r="A255" t="s">
        <v>294</v>
      </c>
      <c r="B255" t="str">
        <f>IF(Sample_Barcode_Map!B256&lt;&gt;0,Sample_Barcode_Map!B256,A255)</f>
        <v>bc1255--bc1255</v>
      </c>
    </row>
    <row r="256" spans="1:2" x14ac:dyDescent="0.25">
      <c r="A256" t="s">
        <v>295</v>
      </c>
      <c r="B256" t="str">
        <f>IF(Sample_Barcode_Map!B257&lt;&gt;0,Sample_Barcode_Map!B257,A256)</f>
        <v>bc1256--bc1256</v>
      </c>
    </row>
    <row r="257" spans="1:2" x14ac:dyDescent="0.25">
      <c r="A257" t="s">
        <v>296</v>
      </c>
      <c r="B257" t="str">
        <f>IF(Sample_Barcode_Map!B258&lt;&gt;0,Sample_Barcode_Map!B258,A257)</f>
        <v>bc1257--bc1257</v>
      </c>
    </row>
    <row r="258" spans="1:2" x14ac:dyDescent="0.25">
      <c r="A258" t="s">
        <v>297</v>
      </c>
      <c r="B258" t="str">
        <f>IF(Sample_Barcode_Map!B259&lt;&gt;0,Sample_Barcode_Map!B259,A258)</f>
        <v>bc1258--bc1258</v>
      </c>
    </row>
    <row r="259" spans="1:2" x14ac:dyDescent="0.25">
      <c r="A259" t="s">
        <v>298</v>
      </c>
      <c r="B259" t="str">
        <f>IF(Sample_Barcode_Map!B260&lt;&gt;0,Sample_Barcode_Map!B260,A259)</f>
        <v>bc1259--bc1259</v>
      </c>
    </row>
    <row r="260" spans="1:2" x14ac:dyDescent="0.25">
      <c r="A260" t="s">
        <v>299</v>
      </c>
      <c r="B260" t="str">
        <f>IF(Sample_Barcode_Map!B261&lt;&gt;0,Sample_Barcode_Map!B261,A260)</f>
        <v>bc1260--bc1260</v>
      </c>
    </row>
    <row r="261" spans="1:2" x14ac:dyDescent="0.25">
      <c r="A261" t="s">
        <v>300</v>
      </c>
      <c r="B261" t="str">
        <f>IF(Sample_Barcode_Map!B262&lt;&gt;0,Sample_Barcode_Map!B262,A261)</f>
        <v>bc1261--bc1261</v>
      </c>
    </row>
    <row r="262" spans="1:2" x14ac:dyDescent="0.25">
      <c r="A262" t="s">
        <v>301</v>
      </c>
      <c r="B262" t="str">
        <f>IF(Sample_Barcode_Map!B263&lt;&gt;0,Sample_Barcode_Map!B263,A262)</f>
        <v>bc1262--bc1262</v>
      </c>
    </row>
    <row r="263" spans="1:2" x14ac:dyDescent="0.25">
      <c r="A263" t="s">
        <v>302</v>
      </c>
      <c r="B263" t="str">
        <f>IF(Sample_Barcode_Map!B264&lt;&gt;0,Sample_Barcode_Map!B264,A263)</f>
        <v>bc1263--bc1263</v>
      </c>
    </row>
    <row r="264" spans="1:2" x14ac:dyDescent="0.25">
      <c r="A264" t="s">
        <v>303</v>
      </c>
      <c r="B264" t="str">
        <f>IF(Sample_Barcode_Map!B265&lt;&gt;0,Sample_Barcode_Map!B265,A264)</f>
        <v>bc1264--bc1264</v>
      </c>
    </row>
    <row r="265" spans="1:2" x14ac:dyDescent="0.25">
      <c r="A265" t="s">
        <v>304</v>
      </c>
      <c r="B265" t="str">
        <f>IF(Sample_Barcode_Map!B266&lt;&gt;0,Sample_Barcode_Map!B266,A265)</f>
        <v>bc1265--bc1265</v>
      </c>
    </row>
    <row r="266" spans="1:2" x14ac:dyDescent="0.25">
      <c r="A266" t="s">
        <v>305</v>
      </c>
      <c r="B266" t="str">
        <f>IF(Sample_Barcode_Map!B267&lt;&gt;0,Sample_Barcode_Map!B267,A266)</f>
        <v>bc1266--bc1266</v>
      </c>
    </row>
    <row r="267" spans="1:2" x14ac:dyDescent="0.25">
      <c r="A267" t="s">
        <v>306</v>
      </c>
      <c r="B267" t="str">
        <f>IF(Sample_Barcode_Map!B268&lt;&gt;0,Sample_Barcode_Map!B268,A267)</f>
        <v>bc1267--bc1267</v>
      </c>
    </row>
    <row r="268" spans="1:2" x14ac:dyDescent="0.25">
      <c r="A268" t="s">
        <v>307</v>
      </c>
      <c r="B268" t="str">
        <f>IF(Sample_Barcode_Map!B269&lt;&gt;0,Sample_Barcode_Map!B269,A268)</f>
        <v>bc1268--bc1268</v>
      </c>
    </row>
    <row r="269" spans="1:2" x14ac:dyDescent="0.25">
      <c r="A269" t="s">
        <v>308</v>
      </c>
      <c r="B269" t="str">
        <f>IF(Sample_Barcode_Map!B270&lt;&gt;0,Sample_Barcode_Map!B270,A269)</f>
        <v>bc1269--bc1269</v>
      </c>
    </row>
    <row r="270" spans="1:2" x14ac:dyDescent="0.25">
      <c r="A270" t="s">
        <v>309</v>
      </c>
      <c r="B270" t="str">
        <f>IF(Sample_Barcode_Map!B271&lt;&gt;0,Sample_Barcode_Map!B271,A270)</f>
        <v>bc1270--bc1270</v>
      </c>
    </row>
    <row r="271" spans="1:2" x14ac:dyDescent="0.25">
      <c r="A271" t="s">
        <v>310</v>
      </c>
      <c r="B271" t="str">
        <f>IF(Sample_Barcode_Map!B272&lt;&gt;0,Sample_Barcode_Map!B272,A271)</f>
        <v>bc1271--bc1271</v>
      </c>
    </row>
    <row r="272" spans="1:2" x14ac:dyDescent="0.25">
      <c r="A272" t="s">
        <v>311</v>
      </c>
      <c r="B272" t="str">
        <f>IF(Sample_Barcode_Map!B273&lt;&gt;0,Sample_Barcode_Map!B273,A272)</f>
        <v>bc1272--bc1272</v>
      </c>
    </row>
    <row r="273" spans="1:2" x14ac:dyDescent="0.25">
      <c r="A273" t="s">
        <v>312</v>
      </c>
      <c r="B273" t="str">
        <f>IF(Sample_Barcode_Map!B274&lt;&gt;0,Sample_Barcode_Map!B274,A273)</f>
        <v>bc1273--bc1273</v>
      </c>
    </row>
    <row r="274" spans="1:2" x14ac:dyDescent="0.25">
      <c r="A274" t="s">
        <v>313</v>
      </c>
      <c r="B274" t="str">
        <f>IF(Sample_Barcode_Map!B275&lt;&gt;0,Sample_Barcode_Map!B275,A274)</f>
        <v>bc1274--bc1274</v>
      </c>
    </row>
    <row r="275" spans="1:2" x14ac:dyDescent="0.25">
      <c r="A275" t="s">
        <v>314</v>
      </c>
      <c r="B275" t="str">
        <f>IF(Sample_Barcode_Map!B276&lt;&gt;0,Sample_Barcode_Map!B276,A275)</f>
        <v>bc1275--bc1275</v>
      </c>
    </row>
    <row r="276" spans="1:2" x14ac:dyDescent="0.25">
      <c r="A276" t="s">
        <v>315</v>
      </c>
      <c r="B276" t="str">
        <f>IF(Sample_Barcode_Map!B277&lt;&gt;0,Sample_Barcode_Map!B277,A276)</f>
        <v>bc1276--bc1276</v>
      </c>
    </row>
    <row r="277" spans="1:2" x14ac:dyDescent="0.25">
      <c r="A277" t="s">
        <v>316</v>
      </c>
      <c r="B277" t="str">
        <f>IF(Sample_Barcode_Map!B278&lt;&gt;0,Sample_Barcode_Map!B278,A277)</f>
        <v>bc1277--bc1277</v>
      </c>
    </row>
    <row r="278" spans="1:2" x14ac:dyDescent="0.25">
      <c r="A278" t="s">
        <v>317</v>
      </c>
      <c r="B278" t="str">
        <f>IF(Sample_Barcode_Map!B279&lt;&gt;0,Sample_Barcode_Map!B279,A278)</f>
        <v>bc1278--bc1278</v>
      </c>
    </row>
    <row r="279" spans="1:2" x14ac:dyDescent="0.25">
      <c r="A279" t="s">
        <v>318</v>
      </c>
      <c r="B279" t="str">
        <f>IF(Sample_Barcode_Map!B280&lt;&gt;0,Sample_Barcode_Map!B280,A279)</f>
        <v>bc1279--bc1279</v>
      </c>
    </row>
    <row r="280" spans="1:2" x14ac:dyDescent="0.25">
      <c r="A280" t="s">
        <v>319</v>
      </c>
      <c r="B280" t="str">
        <f>IF(Sample_Barcode_Map!B281&lt;&gt;0,Sample_Barcode_Map!B281,A280)</f>
        <v>bc1280--bc1280</v>
      </c>
    </row>
    <row r="281" spans="1:2" x14ac:dyDescent="0.25">
      <c r="A281" t="s">
        <v>320</v>
      </c>
      <c r="B281" t="str">
        <f>IF(Sample_Barcode_Map!B282&lt;&gt;0,Sample_Barcode_Map!B282,A281)</f>
        <v>bc1281--bc1281</v>
      </c>
    </row>
    <row r="282" spans="1:2" x14ac:dyDescent="0.25">
      <c r="A282" t="s">
        <v>321</v>
      </c>
      <c r="B282" t="str">
        <f>IF(Sample_Barcode_Map!B283&lt;&gt;0,Sample_Barcode_Map!B283,A282)</f>
        <v>bc1282--bc1282</v>
      </c>
    </row>
    <row r="283" spans="1:2" x14ac:dyDescent="0.25">
      <c r="A283" t="s">
        <v>322</v>
      </c>
      <c r="B283" t="str">
        <f>IF(Sample_Barcode_Map!B284&lt;&gt;0,Sample_Barcode_Map!B284,A283)</f>
        <v>bc1283--bc1283</v>
      </c>
    </row>
    <row r="284" spans="1:2" x14ac:dyDescent="0.25">
      <c r="A284" t="s">
        <v>323</v>
      </c>
      <c r="B284" t="str">
        <f>IF(Sample_Barcode_Map!B285&lt;&gt;0,Sample_Barcode_Map!B285,A284)</f>
        <v>bc1284--bc1284</v>
      </c>
    </row>
    <row r="285" spans="1:2" x14ac:dyDescent="0.25">
      <c r="A285" t="s">
        <v>324</v>
      </c>
      <c r="B285" t="str">
        <f>IF(Sample_Barcode_Map!B286&lt;&gt;0,Sample_Barcode_Map!B286,A285)</f>
        <v>bc1285--bc1285</v>
      </c>
    </row>
    <row r="286" spans="1:2" x14ac:dyDescent="0.25">
      <c r="A286" t="s">
        <v>325</v>
      </c>
      <c r="B286" t="str">
        <f>IF(Sample_Barcode_Map!B287&lt;&gt;0,Sample_Barcode_Map!B287,A286)</f>
        <v>bc1286--bc1286</v>
      </c>
    </row>
    <row r="287" spans="1:2" x14ac:dyDescent="0.25">
      <c r="A287" t="s">
        <v>326</v>
      </c>
      <c r="B287" t="str">
        <f>IF(Sample_Barcode_Map!B288&lt;&gt;0,Sample_Barcode_Map!B288,A287)</f>
        <v>bc1287--bc1287</v>
      </c>
    </row>
    <row r="288" spans="1:2" x14ac:dyDescent="0.25">
      <c r="A288" t="s">
        <v>327</v>
      </c>
      <c r="B288" t="str">
        <f>IF(Sample_Barcode_Map!B289&lt;&gt;0,Sample_Barcode_Map!B289,A288)</f>
        <v>bc1288--bc1288</v>
      </c>
    </row>
    <row r="289" spans="1:2" x14ac:dyDescent="0.25">
      <c r="A289" t="s">
        <v>328</v>
      </c>
      <c r="B289" t="str">
        <f>IF(Sample_Barcode_Map!B290&lt;&gt;0,Sample_Barcode_Map!B290,A289)</f>
        <v>bc1289--bc1289</v>
      </c>
    </row>
    <row r="290" spans="1:2" x14ac:dyDescent="0.25">
      <c r="A290" t="s">
        <v>329</v>
      </c>
      <c r="B290" t="str">
        <f>IF(Sample_Barcode_Map!B291&lt;&gt;0,Sample_Barcode_Map!B291,A290)</f>
        <v>bc1290--bc1290</v>
      </c>
    </row>
    <row r="291" spans="1:2" x14ac:dyDescent="0.25">
      <c r="A291" t="s">
        <v>330</v>
      </c>
      <c r="B291" t="str">
        <f>IF(Sample_Barcode_Map!B292&lt;&gt;0,Sample_Barcode_Map!B292,A291)</f>
        <v>bc1291--bc1291</v>
      </c>
    </row>
    <row r="292" spans="1:2" x14ac:dyDescent="0.25">
      <c r="A292" t="s">
        <v>331</v>
      </c>
      <c r="B292" t="str">
        <f>IF(Sample_Barcode_Map!B293&lt;&gt;0,Sample_Barcode_Map!B293,A292)</f>
        <v>bc1292--bc1292</v>
      </c>
    </row>
    <row r="293" spans="1:2" x14ac:dyDescent="0.25">
      <c r="A293" t="s">
        <v>332</v>
      </c>
      <c r="B293" t="str">
        <f>IF(Sample_Barcode_Map!B294&lt;&gt;0,Sample_Barcode_Map!B294,A293)</f>
        <v>bc1293--bc1293</v>
      </c>
    </row>
    <row r="294" spans="1:2" x14ac:dyDescent="0.25">
      <c r="A294" t="s">
        <v>333</v>
      </c>
      <c r="B294" t="str">
        <f>IF(Sample_Barcode_Map!B295&lt;&gt;0,Sample_Barcode_Map!B295,A294)</f>
        <v>bc1294--bc1294</v>
      </c>
    </row>
    <row r="295" spans="1:2" x14ac:dyDescent="0.25">
      <c r="A295" t="s">
        <v>334</v>
      </c>
      <c r="B295" t="str">
        <f>IF(Sample_Barcode_Map!B296&lt;&gt;0,Sample_Barcode_Map!B296,A295)</f>
        <v>bc1295--bc1295</v>
      </c>
    </row>
    <row r="296" spans="1:2" x14ac:dyDescent="0.25">
      <c r="A296" t="s">
        <v>335</v>
      </c>
      <c r="B296" t="str">
        <f>IF(Sample_Barcode_Map!B297&lt;&gt;0,Sample_Barcode_Map!B297,A296)</f>
        <v>bc1296--bc1296</v>
      </c>
    </row>
    <row r="297" spans="1:2" x14ac:dyDescent="0.25">
      <c r="A297" t="s">
        <v>336</v>
      </c>
      <c r="B297" t="str">
        <f>IF(Sample_Barcode_Map!B298&lt;&gt;0,Sample_Barcode_Map!B298,A297)</f>
        <v>bc1297--bc1297</v>
      </c>
    </row>
    <row r="298" spans="1:2" x14ac:dyDescent="0.25">
      <c r="A298" t="s">
        <v>337</v>
      </c>
      <c r="B298" t="str">
        <f>IF(Sample_Barcode_Map!B299&lt;&gt;0,Sample_Barcode_Map!B299,A298)</f>
        <v>bc1298--bc1298</v>
      </c>
    </row>
    <row r="299" spans="1:2" x14ac:dyDescent="0.25">
      <c r="A299" t="s">
        <v>338</v>
      </c>
      <c r="B299" t="str">
        <f>IF(Sample_Barcode_Map!B300&lt;&gt;0,Sample_Barcode_Map!B300,A299)</f>
        <v>bc1299--bc1299</v>
      </c>
    </row>
    <row r="300" spans="1:2" x14ac:dyDescent="0.25">
      <c r="A300" t="s">
        <v>339</v>
      </c>
      <c r="B300" t="str">
        <f>IF(Sample_Barcode_Map!B301&lt;&gt;0,Sample_Barcode_Map!B301,A300)</f>
        <v>bc1300--bc1300</v>
      </c>
    </row>
    <row r="301" spans="1:2" x14ac:dyDescent="0.25">
      <c r="A301" t="s">
        <v>340</v>
      </c>
      <c r="B301" t="str">
        <f>IF(Sample_Barcode_Map!B302&lt;&gt;0,Sample_Barcode_Map!B302,A301)</f>
        <v>bc1301--bc1301</v>
      </c>
    </row>
    <row r="302" spans="1:2" x14ac:dyDescent="0.25">
      <c r="A302" t="s">
        <v>341</v>
      </c>
      <c r="B302" t="str">
        <f>IF(Sample_Barcode_Map!B303&lt;&gt;0,Sample_Barcode_Map!B303,A302)</f>
        <v>bc1302--bc1302</v>
      </c>
    </row>
    <row r="303" spans="1:2" x14ac:dyDescent="0.25">
      <c r="A303" t="s">
        <v>342</v>
      </c>
      <c r="B303" t="str">
        <f>IF(Sample_Barcode_Map!B304&lt;&gt;0,Sample_Barcode_Map!B304,A303)</f>
        <v>bc1303--bc1303</v>
      </c>
    </row>
    <row r="304" spans="1:2" x14ac:dyDescent="0.25">
      <c r="A304" t="s">
        <v>343</v>
      </c>
      <c r="B304" t="str">
        <f>IF(Sample_Barcode_Map!B305&lt;&gt;0,Sample_Barcode_Map!B305,A304)</f>
        <v>bc1304--bc1304</v>
      </c>
    </row>
    <row r="305" spans="1:2" x14ac:dyDescent="0.25">
      <c r="A305" t="s">
        <v>344</v>
      </c>
      <c r="B305" t="str">
        <f>IF(Sample_Barcode_Map!B306&lt;&gt;0,Sample_Barcode_Map!B306,A305)</f>
        <v>bc1305--bc1305</v>
      </c>
    </row>
    <row r="306" spans="1:2" x14ac:dyDescent="0.25">
      <c r="A306" t="s">
        <v>345</v>
      </c>
      <c r="B306" t="str">
        <f>IF(Sample_Barcode_Map!B307&lt;&gt;0,Sample_Barcode_Map!B307,A306)</f>
        <v>bc1306--bc1306</v>
      </c>
    </row>
    <row r="307" spans="1:2" x14ac:dyDescent="0.25">
      <c r="A307" t="s">
        <v>346</v>
      </c>
      <c r="B307" t="str">
        <f>IF(Sample_Barcode_Map!B308&lt;&gt;0,Sample_Barcode_Map!B308,A307)</f>
        <v>bc1307--bc1307</v>
      </c>
    </row>
    <row r="308" spans="1:2" x14ac:dyDescent="0.25">
      <c r="A308" t="s">
        <v>347</v>
      </c>
      <c r="B308" t="str">
        <f>IF(Sample_Barcode_Map!B309&lt;&gt;0,Sample_Barcode_Map!B309,A308)</f>
        <v>bc1308--bc1308</v>
      </c>
    </row>
    <row r="309" spans="1:2" x14ac:dyDescent="0.25">
      <c r="A309" t="s">
        <v>348</v>
      </c>
      <c r="B309" t="str">
        <f>IF(Sample_Barcode_Map!B310&lt;&gt;0,Sample_Barcode_Map!B310,A309)</f>
        <v>bc1309--bc1309</v>
      </c>
    </row>
    <row r="310" spans="1:2" x14ac:dyDescent="0.25">
      <c r="A310" t="s">
        <v>349</v>
      </c>
      <c r="B310" t="str">
        <f>IF(Sample_Barcode_Map!B311&lt;&gt;0,Sample_Barcode_Map!B311,A310)</f>
        <v>bc1310--bc1310</v>
      </c>
    </row>
    <row r="311" spans="1:2" x14ac:dyDescent="0.25">
      <c r="A311" t="s">
        <v>350</v>
      </c>
      <c r="B311" t="str">
        <f>IF(Sample_Barcode_Map!B312&lt;&gt;0,Sample_Barcode_Map!B312,A311)</f>
        <v>bc1311--bc1311</v>
      </c>
    </row>
    <row r="312" spans="1:2" x14ac:dyDescent="0.25">
      <c r="A312" t="s">
        <v>351</v>
      </c>
      <c r="B312" t="str">
        <f>IF(Sample_Barcode_Map!B313&lt;&gt;0,Sample_Barcode_Map!B313,A312)</f>
        <v>bc1312--bc1312</v>
      </c>
    </row>
    <row r="313" spans="1:2" x14ac:dyDescent="0.25">
      <c r="A313" t="s">
        <v>352</v>
      </c>
      <c r="B313" t="str">
        <f>IF(Sample_Barcode_Map!B314&lt;&gt;0,Sample_Barcode_Map!B314,A313)</f>
        <v>bc1313--bc1313</v>
      </c>
    </row>
    <row r="314" spans="1:2" x14ac:dyDescent="0.25">
      <c r="A314" t="s">
        <v>353</v>
      </c>
      <c r="B314" t="str">
        <f>IF(Sample_Barcode_Map!B315&lt;&gt;0,Sample_Barcode_Map!B315,A314)</f>
        <v>bc1314--bc1314</v>
      </c>
    </row>
    <row r="315" spans="1:2" x14ac:dyDescent="0.25">
      <c r="A315" t="s">
        <v>354</v>
      </c>
      <c r="B315" t="str">
        <f>IF(Sample_Barcode_Map!B316&lt;&gt;0,Sample_Barcode_Map!B316,A315)</f>
        <v>bc1315--bc1315</v>
      </c>
    </row>
    <row r="316" spans="1:2" x14ac:dyDescent="0.25">
      <c r="A316" t="s">
        <v>355</v>
      </c>
      <c r="B316" t="str">
        <f>IF(Sample_Barcode_Map!B317&lt;&gt;0,Sample_Barcode_Map!B317,A316)</f>
        <v>bc1316--bc1316</v>
      </c>
    </row>
    <row r="317" spans="1:2" x14ac:dyDescent="0.25">
      <c r="A317" t="s">
        <v>356</v>
      </c>
      <c r="B317" t="str">
        <f>IF(Sample_Barcode_Map!B318&lt;&gt;0,Sample_Barcode_Map!B318,A317)</f>
        <v>bc1317--bc1317</v>
      </c>
    </row>
    <row r="318" spans="1:2" x14ac:dyDescent="0.25">
      <c r="A318" t="s">
        <v>357</v>
      </c>
      <c r="B318" t="str">
        <f>IF(Sample_Barcode_Map!B319&lt;&gt;0,Sample_Barcode_Map!B319,A318)</f>
        <v>bc1318--bc1318</v>
      </c>
    </row>
    <row r="319" spans="1:2" x14ac:dyDescent="0.25">
      <c r="A319" t="s">
        <v>358</v>
      </c>
      <c r="B319" t="str">
        <f>IF(Sample_Barcode_Map!B320&lt;&gt;0,Sample_Barcode_Map!B320,A319)</f>
        <v>bc1319--bc1319</v>
      </c>
    </row>
    <row r="320" spans="1:2" x14ac:dyDescent="0.25">
      <c r="A320" t="s">
        <v>359</v>
      </c>
      <c r="B320" t="str">
        <f>IF(Sample_Barcode_Map!B321&lt;&gt;0,Sample_Barcode_Map!B321,A320)</f>
        <v>bc1320--bc1320</v>
      </c>
    </row>
    <row r="321" spans="1:2" x14ac:dyDescent="0.25">
      <c r="A321" t="s">
        <v>360</v>
      </c>
      <c r="B321" t="str">
        <f>IF(Sample_Barcode_Map!B322&lt;&gt;0,Sample_Barcode_Map!B322,A321)</f>
        <v>bc1321--bc1321</v>
      </c>
    </row>
    <row r="322" spans="1:2" x14ac:dyDescent="0.25">
      <c r="A322" t="s">
        <v>361</v>
      </c>
      <c r="B322" t="str">
        <f>IF(Sample_Barcode_Map!B323&lt;&gt;0,Sample_Barcode_Map!B323,A322)</f>
        <v>bc1322--bc1322</v>
      </c>
    </row>
    <row r="323" spans="1:2" x14ac:dyDescent="0.25">
      <c r="A323" t="s">
        <v>362</v>
      </c>
      <c r="B323" t="str">
        <f>IF(Sample_Barcode_Map!B324&lt;&gt;0,Sample_Barcode_Map!B324,A323)</f>
        <v>bc1323--bc1323</v>
      </c>
    </row>
    <row r="324" spans="1:2" x14ac:dyDescent="0.25">
      <c r="A324" t="s">
        <v>363</v>
      </c>
      <c r="B324" t="str">
        <f>IF(Sample_Barcode_Map!B325&lt;&gt;0,Sample_Barcode_Map!B325,A324)</f>
        <v>bc1324--bc1324</v>
      </c>
    </row>
    <row r="325" spans="1:2" x14ac:dyDescent="0.25">
      <c r="A325" t="s">
        <v>364</v>
      </c>
      <c r="B325" t="str">
        <f>IF(Sample_Barcode_Map!B326&lt;&gt;0,Sample_Barcode_Map!B326,A325)</f>
        <v>bc1325--bc1325</v>
      </c>
    </row>
    <row r="326" spans="1:2" x14ac:dyDescent="0.25">
      <c r="A326" t="s">
        <v>365</v>
      </c>
      <c r="B326" t="str">
        <f>IF(Sample_Barcode_Map!B327&lt;&gt;0,Sample_Barcode_Map!B327,A326)</f>
        <v>bc1326--bc1326</v>
      </c>
    </row>
    <row r="327" spans="1:2" x14ac:dyDescent="0.25">
      <c r="A327" t="s">
        <v>366</v>
      </c>
      <c r="B327" t="str">
        <f>IF(Sample_Barcode_Map!B328&lt;&gt;0,Sample_Barcode_Map!B328,A327)</f>
        <v>bc1327--bc1327</v>
      </c>
    </row>
    <row r="328" spans="1:2" x14ac:dyDescent="0.25">
      <c r="A328" t="s">
        <v>367</v>
      </c>
      <c r="B328" t="str">
        <f>IF(Sample_Barcode_Map!B329&lt;&gt;0,Sample_Barcode_Map!B329,A328)</f>
        <v>bc1328--bc1328</v>
      </c>
    </row>
    <row r="329" spans="1:2" x14ac:dyDescent="0.25">
      <c r="A329" t="s">
        <v>368</v>
      </c>
      <c r="B329" t="str">
        <f>IF(Sample_Barcode_Map!B330&lt;&gt;0,Sample_Barcode_Map!B330,A329)</f>
        <v>bc1329--bc1329</v>
      </c>
    </row>
    <row r="330" spans="1:2" x14ac:dyDescent="0.25">
      <c r="A330" t="s">
        <v>369</v>
      </c>
      <c r="B330" t="str">
        <f>IF(Sample_Barcode_Map!B331&lt;&gt;0,Sample_Barcode_Map!B331,A330)</f>
        <v>bc1330--bc1330</v>
      </c>
    </row>
    <row r="331" spans="1:2" x14ac:dyDescent="0.25">
      <c r="A331" t="s">
        <v>370</v>
      </c>
      <c r="B331" t="str">
        <f>IF(Sample_Barcode_Map!B332&lt;&gt;0,Sample_Barcode_Map!B332,A331)</f>
        <v>bc1331--bc1331</v>
      </c>
    </row>
    <row r="332" spans="1:2" x14ac:dyDescent="0.25">
      <c r="A332" t="s">
        <v>371</v>
      </c>
      <c r="B332" t="str">
        <f>IF(Sample_Barcode_Map!B333&lt;&gt;0,Sample_Barcode_Map!B333,A332)</f>
        <v>bc1332--bc1332</v>
      </c>
    </row>
    <row r="333" spans="1:2" x14ac:dyDescent="0.25">
      <c r="A333" t="s">
        <v>372</v>
      </c>
      <c r="B333" t="str">
        <f>IF(Sample_Barcode_Map!B334&lt;&gt;0,Sample_Barcode_Map!B334,A333)</f>
        <v>bc1333--bc1333</v>
      </c>
    </row>
    <row r="334" spans="1:2" x14ac:dyDescent="0.25">
      <c r="A334" t="s">
        <v>373</v>
      </c>
      <c r="B334" t="str">
        <f>IF(Sample_Barcode_Map!B335&lt;&gt;0,Sample_Barcode_Map!B335,A334)</f>
        <v>bc1334--bc1334</v>
      </c>
    </row>
    <row r="335" spans="1:2" x14ac:dyDescent="0.25">
      <c r="A335" t="s">
        <v>374</v>
      </c>
      <c r="B335" t="str">
        <f>IF(Sample_Barcode_Map!B336&lt;&gt;0,Sample_Barcode_Map!B336,A335)</f>
        <v>bc1335--bc1335</v>
      </c>
    </row>
    <row r="336" spans="1:2" x14ac:dyDescent="0.25">
      <c r="A336" t="s">
        <v>375</v>
      </c>
      <c r="B336" t="str">
        <f>IF(Sample_Barcode_Map!B337&lt;&gt;0,Sample_Barcode_Map!B337,A336)</f>
        <v>bc1336--bc1336</v>
      </c>
    </row>
    <row r="337" spans="1:2" x14ac:dyDescent="0.25">
      <c r="A337" t="s">
        <v>376</v>
      </c>
      <c r="B337" t="str">
        <f>IF(Sample_Barcode_Map!B338&lt;&gt;0,Sample_Barcode_Map!B338,A337)</f>
        <v>bc1337--bc1337</v>
      </c>
    </row>
    <row r="338" spans="1:2" x14ac:dyDescent="0.25">
      <c r="A338" t="s">
        <v>377</v>
      </c>
      <c r="B338" t="str">
        <f>IF(Sample_Barcode_Map!B339&lt;&gt;0,Sample_Barcode_Map!B339,A338)</f>
        <v>bc1338--bc1338</v>
      </c>
    </row>
    <row r="339" spans="1:2" x14ac:dyDescent="0.25">
      <c r="A339" t="s">
        <v>378</v>
      </c>
      <c r="B339" t="str">
        <f>IF(Sample_Barcode_Map!B340&lt;&gt;0,Sample_Barcode_Map!B340,A339)</f>
        <v>bc1339--bc1339</v>
      </c>
    </row>
    <row r="340" spans="1:2" x14ac:dyDescent="0.25">
      <c r="A340" t="s">
        <v>379</v>
      </c>
      <c r="B340" t="str">
        <f>IF(Sample_Barcode_Map!B341&lt;&gt;0,Sample_Barcode_Map!B341,A340)</f>
        <v>bc1340--bc1340</v>
      </c>
    </row>
    <row r="341" spans="1:2" x14ac:dyDescent="0.25">
      <c r="A341" t="s">
        <v>380</v>
      </c>
      <c r="B341" t="str">
        <f>IF(Sample_Barcode_Map!B342&lt;&gt;0,Sample_Barcode_Map!B342,A341)</f>
        <v>bc1341--bc1341</v>
      </c>
    </row>
    <row r="342" spans="1:2" x14ac:dyDescent="0.25">
      <c r="A342" t="s">
        <v>381</v>
      </c>
      <c r="B342" t="str">
        <f>IF(Sample_Barcode_Map!B343&lt;&gt;0,Sample_Barcode_Map!B343,A342)</f>
        <v>bc1342--bc1342</v>
      </c>
    </row>
    <row r="343" spans="1:2" x14ac:dyDescent="0.25">
      <c r="A343" t="s">
        <v>382</v>
      </c>
      <c r="B343" t="str">
        <f>IF(Sample_Barcode_Map!B344&lt;&gt;0,Sample_Barcode_Map!B344,A343)</f>
        <v>bc1343--bc1343</v>
      </c>
    </row>
    <row r="344" spans="1:2" x14ac:dyDescent="0.25">
      <c r="A344" t="s">
        <v>383</v>
      </c>
      <c r="B344" t="str">
        <f>IF(Sample_Barcode_Map!B345&lt;&gt;0,Sample_Barcode_Map!B345,A344)</f>
        <v>bc1344--bc1344</v>
      </c>
    </row>
    <row r="345" spans="1:2" x14ac:dyDescent="0.25">
      <c r="A345" t="s">
        <v>384</v>
      </c>
      <c r="B345" t="str">
        <f>IF(Sample_Barcode_Map!B346&lt;&gt;0,Sample_Barcode_Map!B346,A345)</f>
        <v>bc1345--bc1345</v>
      </c>
    </row>
    <row r="346" spans="1:2" x14ac:dyDescent="0.25">
      <c r="A346" t="s">
        <v>385</v>
      </c>
      <c r="B346" t="str">
        <f>IF(Sample_Barcode_Map!B347&lt;&gt;0,Sample_Barcode_Map!B347,A346)</f>
        <v>bc1346--bc1346</v>
      </c>
    </row>
    <row r="347" spans="1:2" x14ac:dyDescent="0.25">
      <c r="A347" t="s">
        <v>386</v>
      </c>
      <c r="B347" t="str">
        <f>IF(Sample_Barcode_Map!B348&lt;&gt;0,Sample_Barcode_Map!B348,A347)</f>
        <v>bc1347--bc1347</v>
      </c>
    </row>
    <row r="348" spans="1:2" x14ac:dyDescent="0.25">
      <c r="A348" t="s">
        <v>387</v>
      </c>
      <c r="B348" t="str">
        <f>IF(Sample_Barcode_Map!B349&lt;&gt;0,Sample_Barcode_Map!B349,A348)</f>
        <v>bc1348--bc1348</v>
      </c>
    </row>
    <row r="349" spans="1:2" x14ac:dyDescent="0.25">
      <c r="A349" t="s">
        <v>388</v>
      </c>
      <c r="B349" t="str">
        <f>IF(Sample_Barcode_Map!B350&lt;&gt;0,Sample_Barcode_Map!B350,A349)</f>
        <v>bc1349--bc1349</v>
      </c>
    </row>
    <row r="350" spans="1:2" x14ac:dyDescent="0.25">
      <c r="A350" t="s">
        <v>389</v>
      </c>
      <c r="B350" t="str">
        <f>IF(Sample_Barcode_Map!B351&lt;&gt;0,Sample_Barcode_Map!B351,A350)</f>
        <v>bc1350--bc1350</v>
      </c>
    </row>
    <row r="351" spans="1:2" x14ac:dyDescent="0.25">
      <c r="A351" t="s">
        <v>390</v>
      </c>
      <c r="B351" t="str">
        <f>IF(Sample_Barcode_Map!B352&lt;&gt;0,Sample_Barcode_Map!B352,A351)</f>
        <v>bc1351--bc1351</v>
      </c>
    </row>
    <row r="352" spans="1:2" x14ac:dyDescent="0.25">
      <c r="A352" t="s">
        <v>391</v>
      </c>
      <c r="B352" t="str">
        <f>IF(Sample_Barcode_Map!B353&lt;&gt;0,Sample_Barcode_Map!B353,A352)</f>
        <v>bc1352--bc1352</v>
      </c>
    </row>
    <row r="353" spans="1:2" x14ac:dyDescent="0.25">
      <c r="A353" t="s">
        <v>392</v>
      </c>
      <c r="B353" t="str">
        <f>IF(Sample_Barcode_Map!B354&lt;&gt;0,Sample_Barcode_Map!B354,A353)</f>
        <v>bc1353--bc1353</v>
      </c>
    </row>
    <row r="354" spans="1:2" x14ac:dyDescent="0.25">
      <c r="A354" t="s">
        <v>393</v>
      </c>
      <c r="B354" t="str">
        <f>IF(Sample_Barcode_Map!B355&lt;&gt;0,Sample_Barcode_Map!B355,A354)</f>
        <v>bc1354--bc1354</v>
      </c>
    </row>
    <row r="355" spans="1:2" x14ac:dyDescent="0.25">
      <c r="A355" t="s">
        <v>394</v>
      </c>
      <c r="B355" t="str">
        <f>IF(Sample_Barcode_Map!B356&lt;&gt;0,Sample_Barcode_Map!B356,A355)</f>
        <v>bc1355--bc1355</v>
      </c>
    </row>
    <row r="356" spans="1:2" x14ac:dyDescent="0.25">
      <c r="A356" t="s">
        <v>395</v>
      </c>
      <c r="B356" t="str">
        <f>IF(Sample_Barcode_Map!B357&lt;&gt;0,Sample_Barcode_Map!B357,A356)</f>
        <v>bc1356--bc1356</v>
      </c>
    </row>
    <row r="357" spans="1:2" x14ac:dyDescent="0.25">
      <c r="A357" t="s">
        <v>396</v>
      </c>
      <c r="B357" t="str">
        <f>IF(Sample_Barcode_Map!B358&lt;&gt;0,Sample_Barcode_Map!B358,A357)</f>
        <v>bc1357--bc1357</v>
      </c>
    </row>
    <row r="358" spans="1:2" x14ac:dyDescent="0.25">
      <c r="A358" t="s">
        <v>397</v>
      </c>
      <c r="B358" t="str">
        <f>IF(Sample_Barcode_Map!B359&lt;&gt;0,Sample_Barcode_Map!B359,A358)</f>
        <v>bc1358--bc1358</v>
      </c>
    </row>
    <row r="359" spans="1:2" x14ac:dyDescent="0.25">
      <c r="A359" t="s">
        <v>398</v>
      </c>
      <c r="B359" t="str">
        <f>IF(Sample_Barcode_Map!B360&lt;&gt;0,Sample_Barcode_Map!B360,A359)</f>
        <v>bc1359--bc1359</v>
      </c>
    </row>
    <row r="360" spans="1:2" x14ac:dyDescent="0.25">
      <c r="A360" t="s">
        <v>399</v>
      </c>
      <c r="B360" t="str">
        <f>IF(Sample_Barcode_Map!B361&lt;&gt;0,Sample_Barcode_Map!B361,A360)</f>
        <v>bc1360--bc1360</v>
      </c>
    </row>
    <row r="361" spans="1:2" x14ac:dyDescent="0.25">
      <c r="A361" t="s">
        <v>400</v>
      </c>
      <c r="B361" t="str">
        <f>IF(Sample_Barcode_Map!B362&lt;&gt;0,Sample_Barcode_Map!B362,A361)</f>
        <v>bc1361--bc1361</v>
      </c>
    </row>
    <row r="362" spans="1:2" x14ac:dyDescent="0.25">
      <c r="A362" t="s">
        <v>401</v>
      </c>
      <c r="B362" t="str">
        <f>IF(Sample_Barcode_Map!B363&lt;&gt;0,Sample_Barcode_Map!B363,A362)</f>
        <v>bc1362--bc1362</v>
      </c>
    </row>
    <row r="363" spans="1:2" x14ac:dyDescent="0.25">
      <c r="A363" t="s">
        <v>402</v>
      </c>
      <c r="B363" t="str">
        <f>IF(Sample_Barcode_Map!B364&lt;&gt;0,Sample_Barcode_Map!B364,A363)</f>
        <v>bc1363--bc1363</v>
      </c>
    </row>
    <row r="364" spans="1:2" x14ac:dyDescent="0.25">
      <c r="A364" t="s">
        <v>403</v>
      </c>
      <c r="B364" t="str">
        <f>IF(Sample_Barcode_Map!B365&lt;&gt;0,Sample_Barcode_Map!B365,A364)</f>
        <v>bc1364--bc1364</v>
      </c>
    </row>
    <row r="365" spans="1:2" x14ac:dyDescent="0.25">
      <c r="A365" t="s">
        <v>404</v>
      </c>
      <c r="B365" t="str">
        <f>IF(Sample_Barcode_Map!B366&lt;&gt;0,Sample_Barcode_Map!B366,A365)</f>
        <v>bc1365--bc1365</v>
      </c>
    </row>
    <row r="366" spans="1:2" x14ac:dyDescent="0.25">
      <c r="A366" t="s">
        <v>405</v>
      </c>
      <c r="B366" t="str">
        <f>IF(Sample_Barcode_Map!B367&lt;&gt;0,Sample_Barcode_Map!B367,A366)</f>
        <v>bc1366--bc1366</v>
      </c>
    </row>
    <row r="367" spans="1:2" x14ac:dyDescent="0.25">
      <c r="A367" t="s">
        <v>406</v>
      </c>
      <c r="B367" t="str">
        <f>IF(Sample_Barcode_Map!B368&lt;&gt;0,Sample_Barcode_Map!B368,A367)</f>
        <v>bc1367--bc1367</v>
      </c>
    </row>
    <row r="368" spans="1:2" x14ac:dyDescent="0.25">
      <c r="A368" t="s">
        <v>407</v>
      </c>
      <c r="B368" t="str">
        <f>IF(Sample_Barcode_Map!B369&lt;&gt;0,Sample_Barcode_Map!B369,A368)</f>
        <v>bc1368--bc1368</v>
      </c>
    </row>
    <row r="369" spans="1:2" x14ac:dyDescent="0.25">
      <c r="A369" t="s">
        <v>408</v>
      </c>
      <c r="B369" t="str">
        <f>IF(Sample_Barcode_Map!B370&lt;&gt;0,Sample_Barcode_Map!B370,A369)</f>
        <v>bc1369--bc1369</v>
      </c>
    </row>
    <row r="370" spans="1:2" x14ac:dyDescent="0.25">
      <c r="A370" t="s">
        <v>409</v>
      </c>
      <c r="B370" t="str">
        <f>IF(Sample_Barcode_Map!B371&lt;&gt;0,Sample_Barcode_Map!B371,A370)</f>
        <v>bc1370--bc1370</v>
      </c>
    </row>
    <row r="371" spans="1:2" x14ac:dyDescent="0.25">
      <c r="A371" t="s">
        <v>410</v>
      </c>
      <c r="B371" t="str">
        <f>IF(Sample_Barcode_Map!B372&lt;&gt;0,Sample_Barcode_Map!B372,A371)</f>
        <v>bc1371--bc1371</v>
      </c>
    </row>
    <row r="372" spans="1:2" x14ac:dyDescent="0.25">
      <c r="A372" t="s">
        <v>411</v>
      </c>
      <c r="B372" t="str">
        <f>IF(Sample_Barcode_Map!B373&lt;&gt;0,Sample_Barcode_Map!B373,A372)</f>
        <v>bc1372--bc1372</v>
      </c>
    </row>
    <row r="373" spans="1:2" x14ac:dyDescent="0.25">
      <c r="A373" t="s">
        <v>412</v>
      </c>
      <c r="B373" t="str">
        <f>IF(Sample_Barcode_Map!B374&lt;&gt;0,Sample_Barcode_Map!B374,A373)</f>
        <v>bc1373--bc1373</v>
      </c>
    </row>
    <row r="374" spans="1:2" x14ac:dyDescent="0.25">
      <c r="A374" t="s">
        <v>413</v>
      </c>
      <c r="B374" t="str">
        <f>IF(Sample_Barcode_Map!B375&lt;&gt;0,Sample_Barcode_Map!B375,A374)</f>
        <v>bc1374--bc1374</v>
      </c>
    </row>
    <row r="375" spans="1:2" x14ac:dyDescent="0.25">
      <c r="A375" t="s">
        <v>414</v>
      </c>
      <c r="B375" t="str">
        <f>IF(Sample_Barcode_Map!B376&lt;&gt;0,Sample_Barcode_Map!B376,A375)</f>
        <v>bc1375--bc1375</v>
      </c>
    </row>
    <row r="376" spans="1:2" x14ac:dyDescent="0.25">
      <c r="A376" t="s">
        <v>415</v>
      </c>
      <c r="B376" t="str">
        <f>IF(Sample_Barcode_Map!B377&lt;&gt;0,Sample_Barcode_Map!B377,A376)</f>
        <v>bc1376--bc1376</v>
      </c>
    </row>
    <row r="377" spans="1:2" x14ac:dyDescent="0.25">
      <c r="A377" t="s">
        <v>416</v>
      </c>
      <c r="B377" t="str">
        <f>IF(Sample_Barcode_Map!B378&lt;&gt;0,Sample_Barcode_Map!B378,A377)</f>
        <v>bc1377--bc1377</v>
      </c>
    </row>
    <row r="378" spans="1:2" x14ac:dyDescent="0.25">
      <c r="A378" t="s">
        <v>417</v>
      </c>
      <c r="B378" t="str">
        <f>IF(Sample_Barcode_Map!B379&lt;&gt;0,Sample_Barcode_Map!B379,A378)</f>
        <v>bc1378--bc1378</v>
      </c>
    </row>
    <row r="379" spans="1:2" x14ac:dyDescent="0.25">
      <c r="A379" t="s">
        <v>418</v>
      </c>
      <c r="B379" t="str">
        <f>IF(Sample_Barcode_Map!B380&lt;&gt;0,Sample_Barcode_Map!B380,A379)</f>
        <v>bc1379--bc1379</v>
      </c>
    </row>
    <row r="380" spans="1:2" x14ac:dyDescent="0.25">
      <c r="A380" t="s">
        <v>419</v>
      </c>
      <c r="B380" t="str">
        <f>IF(Sample_Barcode_Map!B381&lt;&gt;0,Sample_Barcode_Map!B381,A380)</f>
        <v>bc1380--bc1380</v>
      </c>
    </row>
    <row r="381" spans="1:2" x14ac:dyDescent="0.25">
      <c r="A381" t="s">
        <v>420</v>
      </c>
      <c r="B381" t="str">
        <f>IF(Sample_Barcode_Map!B382&lt;&gt;0,Sample_Barcode_Map!B382,A381)</f>
        <v>bc1381--bc1381</v>
      </c>
    </row>
    <row r="382" spans="1:2" x14ac:dyDescent="0.25">
      <c r="A382" t="s">
        <v>421</v>
      </c>
      <c r="B382" t="str">
        <f>IF(Sample_Barcode_Map!B383&lt;&gt;0,Sample_Barcode_Map!B383,A382)</f>
        <v>bc1382--bc1382</v>
      </c>
    </row>
    <row r="383" spans="1:2" x14ac:dyDescent="0.25">
      <c r="A383" t="s">
        <v>422</v>
      </c>
      <c r="B383" t="str">
        <f>IF(Sample_Barcode_Map!B384&lt;&gt;0,Sample_Barcode_Map!B384,A383)</f>
        <v>bc1383--bc1383</v>
      </c>
    </row>
    <row r="384" spans="1:2" x14ac:dyDescent="0.25">
      <c r="A384" t="s">
        <v>423</v>
      </c>
      <c r="B384" t="str">
        <f>IF(Sample_Barcode_Map!B385&lt;&gt;0,Sample_Barcode_Map!B385,A384)</f>
        <v>bc1384--bc1384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68"/>
  <sheetViews>
    <sheetView zoomScale="115" zoomScaleNormal="115" workbookViewId="0">
      <selection activeCell="C11" sqref="C11"/>
    </sheetView>
  </sheetViews>
  <sheetFormatPr defaultRowHeight="15" x14ac:dyDescent="0.25"/>
  <cols>
    <col min="3" max="3" width="33.42578125" customWidth="1"/>
    <col min="4" max="6" width="14.28515625" customWidth="1"/>
  </cols>
  <sheetData>
    <row r="1" spans="1:1" x14ac:dyDescent="0.25">
      <c r="A1" t="s">
        <v>21</v>
      </c>
    </row>
    <row r="7" spans="1:1" x14ac:dyDescent="0.25">
      <c r="A7" t="s">
        <v>26</v>
      </c>
    </row>
    <row r="9" spans="1:1" x14ac:dyDescent="0.25">
      <c r="A9" s="3" t="s">
        <v>23</v>
      </c>
    </row>
    <row r="10" spans="1:1" x14ac:dyDescent="0.25">
      <c r="A10" s="3" t="s">
        <v>516</v>
      </c>
    </row>
    <row r="11" spans="1:1" x14ac:dyDescent="0.25">
      <c r="A11" s="3" t="s">
        <v>25</v>
      </c>
    </row>
    <row r="13" spans="1:1" x14ac:dyDescent="0.25">
      <c r="A13" t="s">
        <v>33</v>
      </c>
    </row>
    <row r="15" spans="1:1" x14ac:dyDescent="0.25">
      <c r="A15" t="s">
        <v>34</v>
      </c>
    </row>
    <row r="16" spans="1:1" x14ac:dyDescent="0.25">
      <c r="A16" t="s">
        <v>35</v>
      </c>
    </row>
    <row r="19" spans="1:6" x14ac:dyDescent="0.25">
      <c r="A19" t="s">
        <v>36</v>
      </c>
    </row>
    <row r="21" spans="1:6" x14ac:dyDescent="0.25">
      <c r="A21" t="s">
        <v>37</v>
      </c>
      <c r="C21" t="s">
        <v>440</v>
      </c>
    </row>
    <row r="22" spans="1:6" x14ac:dyDescent="0.25">
      <c r="A22" t="s">
        <v>38</v>
      </c>
      <c r="C22" t="s">
        <v>39</v>
      </c>
    </row>
    <row r="26" spans="1:6" x14ac:dyDescent="0.25">
      <c r="A26" t="s">
        <v>425</v>
      </c>
      <c r="D26" t="s">
        <v>439</v>
      </c>
      <c r="E26">
        <v>1</v>
      </c>
    </row>
    <row r="28" spans="1:6" ht="45" x14ac:dyDescent="0.25">
      <c r="B28" s="43"/>
      <c r="D28" s="44" t="s">
        <v>427</v>
      </c>
      <c r="E28" s="44" t="s">
        <v>428</v>
      </c>
      <c r="F28" s="44" t="s">
        <v>429</v>
      </c>
    </row>
    <row r="29" spans="1:6" x14ac:dyDescent="0.25">
      <c r="B29" t="s">
        <v>426</v>
      </c>
    </row>
    <row r="30" spans="1:6" x14ac:dyDescent="0.25">
      <c r="A30" s="34">
        <v>1</v>
      </c>
      <c r="B30" t="s">
        <v>430</v>
      </c>
      <c r="C30" t="s">
        <v>443</v>
      </c>
      <c r="D30" s="42">
        <v>86.04</v>
      </c>
      <c r="E30" s="42">
        <v>102.44</v>
      </c>
      <c r="F30" s="42">
        <v>129.30000000000001</v>
      </c>
    </row>
    <row r="31" spans="1:6" x14ac:dyDescent="0.25">
      <c r="A31" s="34">
        <v>2</v>
      </c>
      <c r="B31" t="s">
        <v>431</v>
      </c>
      <c r="C31" t="s">
        <v>444</v>
      </c>
      <c r="D31" s="42">
        <v>532.63</v>
      </c>
      <c r="E31" s="42">
        <v>634.19000000000005</v>
      </c>
      <c r="F31" s="42">
        <v>800.43</v>
      </c>
    </row>
    <row r="32" spans="1:6" x14ac:dyDescent="0.25">
      <c r="A32" s="34">
        <v>3</v>
      </c>
      <c r="B32" t="s">
        <v>432</v>
      </c>
      <c r="C32" t="s">
        <v>445</v>
      </c>
      <c r="D32" s="42">
        <v>503.05</v>
      </c>
      <c r="E32" s="42">
        <v>598.97</v>
      </c>
      <c r="F32" s="42">
        <v>755.98</v>
      </c>
    </row>
    <row r="33" spans="1:6" x14ac:dyDescent="0.25">
      <c r="A33" s="34">
        <v>4</v>
      </c>
      <c r="B33" t="s">
        <v>433</v>
      </c>
      <c r="C33" t="s">
        <v>446</v>
      </c>
      <c r="D33" s="42">
        <v>460.98</v>
      </c>
      <c r="E33" s="42">
        <v>548.88</v>
      </c>
      <c r="F33" s="42">
        <v>692.76</v>
      </c>
    </row>
    <row r="34" spans="1:6" x14ac:dyDescent="0.25">
      <c r="A34" s="34">
        <v>5</v>
      </c>
      <c r="B34" t="s">
        <v>434</v>
      </c>
      <c r="C34" t="s">
        <v>447</v>
      </c>
      <c r="D34" s="42">
        <v>33.090000000000003</v>
      </c>
      <c r="E34" s="42">
        <v>39.409999999999997</v>
      </c>
      <c r="F34" s="42">
        <v>49.73</v>
      </c>
    </row>
    <row r="35" spans="1:6" x14ac:dyDescent="0.25">
      <c r="A35" s="34">
        <v>6</v>
      </c>
      <c r="B35" t="s">
        <v>435</v>
      </c>
      <c r="C35" t="s">
        <v>448</v>
      </c>
      <c r="D35" s="42">
        <v>216.98</v>
      </c>
      <c r="E35" s="42">
        <v>258.36</v>
      </c>
      <c r="F35" s="42">
        <v>326.08</v>
      </c>
    </row>
    <row r="36" spans="1:6" x14ac:dyDescent="0.25">
      <c r="A36" s="34">
        <v>7</v>
      </c>
      <c r="B36" t="s">
        <v>436</v>
      </c>
      <c r="C36" t="s">
        <v>449</v>
      </c>
      <c r="D36" s="42">
        <v>207.5</v>
      </c>
      <c r="E36" s="42">
        <v>247.06</v>
      </c>
      <c r="F36" s="42">
        <v>311.82</v>
      </c>
    </row>
    <row r="37" spans="1:6" x14ac:dyDescent="0.25">
      <c r="A37" s="34">
        <v>8</v>
      </c>
      <c r="B37" t="s">
        <v>437</v>
      </c>
      <c r="C37" t="s">
        <v>450</v>
      </c>
      <c r="D37" s="42">
        <v>1427.46</v>
      </c>
      <c r="E37" s="42">
        <v>1699.65</v>
      </c>
      <c r="F37" s="42">
        <v>2145.1799999999998</v>
      </c>
    </row>
    <row r="38" spans="1:6" x14ac:dyDescent="0.25">
      <c r="A38" s="34">
        <v>9</v>
      </c>
      <c r="B38" t="s">
        <v>438</v>
      </c>
      <c r="C38" t="s">
        <v>451</v>
      </c>
      <c r="D38" s="42">
        <v>1100.22</v>
      </c>
      <c r="E38" s="42">
        <v>1310.01</v>
      </c>
      <c r="F38" s="42">
        <v>1653.41</v>
      </c>
    </row>
    <row r="39" spans="1:6" x14ac:dyDescent="0.25">
      <c r="A39" s="34">
        <v>12</v>
      </c>
      <c r="B39" t="s">
        <v>452</v>
      </c>
      <c r="C39" t="s">
        <v>453</v>
      </c>
      <c r="D39">
        <v>2396.38</v>
      </c>
      <c r="E39">
        <v>2853.32</v>
      </c>
      <c r="F39">
        <v>3601.28</v>
      </c>
    </row>
    <row r="40" spans="1:6" x14ac:dyDescent="0.25">
      <c r="A40" s="34">
        <v>13</v>
      </c>
      <c r="B40" t="s">
        <v>454</v>
      </c>
      <c r="C40" t="s">
        <v>455</v>
      </c>
      <c r="D40">
        <v>2934.45</v>
      </c>
      <c r="E40">
        <v>3493.99</v>
      </c>
      <c r="F40">
        <v>4409.8900000000003</v>
      </c>
    </row>
    <row r="41" spans="1:6" x14ac:dyDescent="0.25">
      <c r="A41" s="34">
        <v>14</v>
      </c>
      <c r="B41" t="s">
        <v>456</v>
      </c>
      <c r="C41" t="s">
        <v>457</v>
      </c>
      <c r="D41">
        <v>191.55</v>
      </c>
      <c r="E41">
        <v>228.07</v>
      </c>
      <c r="F41">
        <v>287.85000000000002</v>
      </c>
    </row>
    <row r="42" spans="1:6" x14ac:dyDescent="0.25">
      <c r="A42" s="34">
        <v>15</v>
      </c>
      <c r="B42" t="s">
        <v>458</v>
      </c>
      <c r="C42" t="s">
        <v>459</v>
      </c>
      <c r="D42">
        <v>556.41999999999996</v>
      </c>
      <c r="E42">
        <v>662.52</v>
      </c>
      <c r="F42">
        <v>836.18</v>
      </c>
    </row>
    <row r="43" spans="1:6" x14ac:dyDescent="0.25">
      <c r="A43" s="34">
        <v>16</v>
      </c>
      <c r="B43" t="s">
        <v>460</v>
      </c>
      <c r="C43" t="s">
        <v>461</v>
      </c>
      <c r="D43">
        <v>249.28</v>
      </c>
      <c r="E43">
        <v>296.81</v>
      </c>
      <c r="F43">
        <v>374.62</v>
      </c>
    </row>
    <row r="44" spans="1:6" x14ac:dyDescent="0.25">
      <c r="A44" s="34">
        <v>17</v>
      </c>
      <c r="B44" t="s">
        <v>462</v>
      </c>
      <c r="C44" t="s">
        <v>463</v>
      </c>
      <c r="D44">
        <v>448.92</v>
      </c>
      <c r="E44">
        <v>534.52</v>
      </c>
      <c r="F44">
        <v>674.64</v>
      </c>
    </row>
    <row r="48" spans="1:6" x14ac:dyDescent="0.25">
      <c r="A48" t="s">
        <v>30</v>
      </c>
      <c r="C48" t="s">
        <v>467</v>
      </c>
    </row>
    <row r="50" spans="1:3" x14ac:dyDescent="0.25">
      <c r="A50" t="s">
        <v>468</v>
      </c>
      <c r="C50" t="s">
        <v>465</v>
      </c>
    </row>
    <row r="51" spans="1:3" x14ac:dyDescent="0.25">
      <c r="A51" t="s">
        <v>469</v>
      </c>
      <c r="C51" t="s">
        <v>466</v>
      </c>
    </row>
    <row r="52" spans="1:3" x14ac:dyDescent="0.25">
      <c r="A52" t="s">
        <v>470</v>
      </c>
      <c r="C52" t="s">
        <v>472</v>
      </c>
    </row>
    <row r="53" spans="1:3" x14ac:dyDescent="0.25">
      <c r="A53" t="s">
        <v>471</v>
      </c>
      <c r="C53" t="s">
        <v>473</v>
      </c>
    </row>
    <row r="57" spans="1:3" x14ac:dyDescent="0.25">
      <c r="A57" t="s">
        <v>487</v>
      </c>
    </row>
    <row r="58" spans="1:3" x14ac:dyDescent="0.25">
      <c r="A58" s="34">
        <v>0</v>
      </c>
    </row>
    <row r="59" spans="1:3" x14ac:dyDescent="0.25">
      <c r="A59" s="34">
        <v>1</v>
      </c>
    </row>
    <row r="60" spans="1:3" x14ac:dyDescent="0.25">
      <c r="A60" s="34">
        <v>2</v>
      </c>
    </row>
    <row r="61" spans="1:3" x14ac:dyDescent="0.25">
      <c r="A61" s="34">
        <v>3</v>
      </c>
    </row>
    <row r="62" spans="1:3" x14ac:dyDescent="0.25">
      <c r="A62" s="34">
        <v>4</v>
      </c>
    </row>
    <row r="63" spans="1:3" x14ac:dyDescent="0.25">
      <c r="A63" s="34">
        <v>5</v>
      </c>
    </row>
    <row r="64" spans="1:3" x14ac:dyDescent="0.25">
      <c r="A64" s="34">
        <v>6</v>
      </c>
    </row>
    <row r="65" spans="1:1" x14ac:dyDescent="0.25">
      <c r="A65" s="34">
        <v>7</v>
      </c>
    </row>
    <row r="66" spans="1:1" x14ac:dyDescent="0.25">
      <c r="A66" s="34">
        <v>8</v>
      </c>
    </row>
    <row r="67" spans="1:1" x14ac:dyDescent="0.25">
      <c r="A67" s="34">
        <v>9</v>
      </c>
    </row>
    <row r="68" spans="1:1" x14ac:dyDescent="0.25">
      <c r="A68" s="34">
        <v>10</v>
      </c>
    </row>
  </sheetData>
  <sortState ref="A30:F38">
    <sortCondition ref="A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21" sqref="G21"/>
    </sheetView>
  </sheetViews>
  <sheetFormatPr defaultRowHeight="15" x14ac:dyDescent="0.25"/>
  <sheetData>
    <row r="1" spans="1:5" x14ac:dyDescent="0.25">
      <c r="A1" s="84" t="s">
        <v>497</v>
      </c>
      <c r="B1" s="85"/>
      <c r="C1" s="85"/>
      <c r="D1" s="85"/>
      <c r="E1" s="85"/>
    </row>
    <row r="2" spans="1:5" x14ac:dyDescent="0.25">
      <c r="A2" s="85" t="s">
        <v>506</v>
      </c>
      <c r="B2" s="85"/>
      <c r="C2" s="85"/>
      <c r="D2" s="85"/>
      <c r="E2" s="85"/>
    </row>
    <row r="3" spans="1:5" x14ac:dyDescent="0.25">
      <c r="A3" s="86" t="s">
        <v>507</v>
      </c>
      <c r="B3" s="85"/>
      <c r="C3" s="85"/>
      <c r="D3" s="85"/>
      <c r="E3" s="85"/>
    </row>
    <row r="4" spans="1:5" x14ac:dyDescent="0.25">
      <c r="A4" s="85" t="s">
        <v>508</v>
      </c>
      <c r="B4" s="85"/>
      <c r="C4" s="85"/>
      <c r="D4" s="85"/>
      <c r="E4" s="85"/>
    </row>
    <row r="5" spans="1:5" x14ac:dyDescent="0.25">
      <c r="A5" s="87" t="s">
        <v>509</v>
      </c>
      <c r="B5" s="85"/>
      <c r="C5" s="85"/>
      <c r="D5" s="85"/>
      <c r="E5" s="85"/>
    </row>
    <row r="6" spans="1:5" x14ac:dyDescent="0.25">
      <c r="A6" s="85"/>
      <c r="B6" s="85"/>
      <c r="C6" s="85"/>
      <c r="D6" s="85"/>
      <c r="E6" s="85"/>
    </row>
    <row r="7" spans="1:5" x14ac:dyDescent="0.25">
      <c r="A7" s="85"/>
      <c r="B7" s="85"/>
      <c r="C7" s="85"/>
      <c r="D7" s="85"/>
      <c r="E7" s="85"/>
    </row>
    <row r="8" spans="1:5" x14ac:dyDescent="0.25">
      <c r="A8" s="88" t="s">
        <v>498</v>
      </c>
      <c r="B8" s="85"/>
      <c r="C8" s="85"/>
      <c r="D8" s="85"/>
      <c r="E8" s="85"/>
    </row>
    <row r="9" spans="1:5" x14ac:dyDescent="0.25">
      <c r="A9" s="86"/>
      <c r="B9" s="85"/>
      <c r="C9" s="85"/>
      <c r="D9" s="85"/>
      <c r="E9" s="85"/>
    </row>
    <row r="10" spans="1:5" x14ac:dyDescent="0.25">
      <c r="A10" s="84" t="s">
        <v>499</v>
      </c>
      <c r="B10" s="85"/>
      <c r="C10" s="85"/>
      <c r="D10" s="85"/>
      <c r="E10" s="85"/>
    </row>
    <row r="11" spans="1:5" x14ac:dyDescent="0.25">
      <c r="A11" s="86"/>
      <c r="B11" s="85"/>
      <c r="C11" s="85"/>
      <c r="D11" s="85"/>
      <c r="E11" s="85"/>
    </row>
    <row r="12" spans="1:5" x14ac:dyDescent="0.25">
      <c r="A12" s="84" t="s">
        <v>500</v>
      </c>
      <c r="B12" s="85"/>
      <c r="C12" s="85"/>
      <c r="D12" s="85"/>
      <c r="E12" s="85"/>
    </row>
    <row r="13" spans="1:5" x14ac:dyDescent="0.25">
      <c r="A13" s="88" t="s">
        <v>501</v>
      </c>
      <c r="B13" s="85"/>
      <c r="C13" s="85"/>
      <c r="D13" s="85"/>
      <c r="E13" s="85"/>
    </row>
    <row r="14" spans="1:5" x14ac:dyDescent="0.25">
      <c r="A14" s="88" t="s">
        <v>502</v>
      </c>
      <c r="B14" s="85"/>
      <c r="C14" s="85"/>
      <c r="D14" s="85"/>
      <c r="E14" s="85"/>
    </row>
    <row r="15" spans="1:5" x14ac:dyDescent="0.25">
      <c r="A15" s="88" t="s">
        <v>503</v>
      </c>
      <c r="B15" s="85"/>
      <c r="C15" s="85"/>
      <c r="D15" s="85"/>
      <c r="E15" s="85"/>
    </row>
    <row r="16" spans="1:5" x14ac:dyDescent="0.25">
      <c r="A16" s="86"/>
      <c r="B16" s="85"/>
      <c r="C16" s="85"/>
      <c r="D16" s="85"/>
      <c r="E16" s="85"/>
    </row>
    <row r="17" spans="1:5" x14ac:dyDescent="0.25">
      <c r="A17" s="84" t="s">
        <v>504</v>
      </c>
      <c r="B17" s="85"/>
      <c r="C17" s="85"/>
      <c r="D17" s="85"/>
      <c r="E17" s="85"/>
    </row>
    <row r="18" spans="1:5" x14ac:dyDescent="0.25">
      <c r="A18" s="86" t="s">
        <v>505</v>
      </c>
      <c r="B18" s="85"/>
      <c r="C18" s="85"/>
      <c r="D18" s="85"/>
      <c r="E18" s="85"/>
    </row>
    <row r="19" spans="1:5" x14ac:dyDescent="0.25">
      <c r="A19" s="85"/>
      <c r="B19" s="85"/>
      <c r="C19" s="85"/>
      <c r="D19" s="85"/>
      <c r="E19" s="85"/>
    </row>
    <row r="20" spans="1:5" x14ac:dyDescent="0.25">
      <c r="A20" s="85"/>
      <c r="B20" s="85"/>
      <c r="C20" s="85"/>
      <c r="D20" s="85"/>
      <c r="E20" s="85"/>
    </row>
    <row r="21" spans="1:5" x14ac:dyDescent="0.25">
      <c r="A21" s="85"/>
      <c r="B21" s="85"/>
      <c r="C21" s="85"/>
      <c r="D21" s="85"/>
      <c r="E21" s="85"/>
    </row>
    <row r="22" spans="1:5" x14ac:dyDescent="0.25">
      <c r="A22" s="85"/>
      <c r="B22" s="85"/>
      <c r="C22" s="85"/>
      <c r="D22" s="85"/>
      <c r="E22" s="85"/>
    </row>
    <row r="23" spans="1:5" x14ac:dyDescent="0.25">
      <c r="A23" s="85"/>
      <c r="B23" s="85"/>
      <c r="C23" s="85"/>
      <c r="D23" s="85"/>
      <c r="E23" s="85"/>
    </row>
    <row r="24" spans="1:5" x14ac:dyDescent="0.25">
      <c r="A24" s="85"/>
      <c r="B24" s="85"/>
      <c r="C24" s="85"/>
      <c r="D24" s="85"/>
      <c r="E24" s="85"/>
    </row>
    <row r="25" spans="1:5" x14ac:dyDescent="0.25">
      <c r="A25" s="85"/>
      <c r="B25" s="85"/>
      <c r="C25" s="85"/>
      <c r="D25" s="85"/>
      <c r="E25" s="85"/>
    </row>
  </sheetData>
  <hyperlinks>
    <hyperlink ref="A8" r:id="rId1" display="https://app.globus.org/file-manager?origin_id=f0f68092-71a3-11e9-8e59-029d279f7e24&amp;origin_path=%2F"/>
    <hyperlink ref="A13" r:id="rId2" display="https://docs.globus.org/how-to/"/>
    <hyperlink ref="A14" r:id="rId3" display="https://docs.globus.org/cli/quickstart/"/>
    <hyperlink ref="A15" r:id="rId4" display="https://www.globus.org/contact-us"/>
    <hyperlink ref="A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external req form</vt:lpstr>
      <vt:lpstr>Sample_Barcode_Map</vt:lpstr>
      <vt:lpstr>CSV_384_PB_BC_Only</vt:lpstr>
      <vt:lpstr>FormValues</vt:lpstr>
      <vt:lpstr>Globus_setup_instructions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MAIKA J. MALIG</dc:creator>
  <cp:lastModifiedBy>KATHERINE E. MIYAMOTO</cp:lastModifiedBy>
  <cp:lastPrinted>2019-08-12T23:35:36Z</cp:lastPrinted>
  <dcterms:created xsi:type="dcterms:W3CDTF">2013-03-25T21:50:30Z</dcterms:created>
  <dcterms:modified xsi:type="dcterms:W3CDTF">2020-01-28T21:21:49Z</dcterms:modified>
</cp:coreProperties>
</file>